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4\Export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Komunikace a zpe..." sheetId="3" r:id="rId3"/>
    <sheet name="SO 401 - Veřejné osvětlení" sheetId="4" r:id="rId4"/>
    <sheet name="SO 403 - Ochrana Cetin" sheetId="5" r:id="rId5"/>
    <sheet name="SO 404 - Ochrana Vodafone" sheetId="6" r:id="rId6"/>
    <sheet name="SO 405 - Ochrana LIS" sheetId="7" r:id="rId7"/>
    <sheet name="SO 406 - Ochrana T-mobile" sheetId="8" r:id="rId8"/>
    <sheet name="SO 407 - Nabíjení elektro..." sheetId="9" r:id="rId9"/>
    <sheet name="SO 701 - Stanoviště odpad..." sheetId="10" r:id="rId10"/>
    <sheet name="SO 801 - Revitalizace zeleně" sheetId="11" r:id="rId11"/>
    <sheet name="SO 901 - Mobiliář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 000 - Vedlejší rozpočt...'!$C$122:$K$141</definedName>
    <definedName name="_xlnm.Print_Area" localSheetId="1">'SO 000 - Vedlejší rozpočt...'!$C$4:$J$76,'SO 000 - Vedlejší rozpočt...'!$C$82:$J$104,'SO 000 - Vedlejší rozpočt...'!$C$110:$K$141</definedName>
    <definedName name="_xlnm.Print_Titles" localSheetId="1">'SO 000 - Vedlejší rozpočt...'!$122:$122</definedName>
    <definedName name="_xlnm._FilterDatabase" localSheetId="2" hidden="1">'SO 101 - Komunikace a zpe...'!$C$124:$K$614</definedName>
    <definedName name="_xlnm.Print_Area" localSheetId="2">'SO 101 - Komunikace a zpe...'!$C$4:$J$76,'SO 101 - Komunikace a zpe...'!$C$82:$J$106,'SO 101 - Komunikace a zpe...'!$C$112:$K$614</definedName>
    <definedName name="_xlnm.Print_Titles" localSheetId="2">'SO 101 - Komunikace a zpe...'!$124:$124</definedName>
    <definedName name="_xlnm._FilterDatabase" localSheetId="3" hidden="1">'SO 401 - Veřejné osvětlení'!$C$118:$K$260</definedName>
    <definedName name="_xlnm.Print_Area" localSheetId="3">'SO 401 - Veřejné osvětlení'!$C$4:$J$76,'SO 401 - Veřejné osvětlení'!$C$82:$J$100,'SO 401 - Veřejné osvětlení'!$C$106:$K$260</definedName>
    <definedName name="_xlnm.Print_Titles" localSheetId="3">'SO 401 - Veřejné osvětlení'!$118:$118</definedName>
    <definedName name="_xlnm._FilterDatabase" localSheetId="4" hidden="1">'SO 403 - Ochrana Cetin'!$C$117:$K$184</definedName>
    <definedName name="_xlnm.Print_Area" localSheetId="4">'SO 403 - Ochrana Cetin'!$C$4:$J$76,'SO 403 - Ochrana Cetin'!$C$82:$J$99,'SO 403 - Ochrana Cetin'!$C$105:$K$184</definedName>
    <definedName name="_xlnm.Print_Titles" localSheetId="4">'SO 403 - Ochrana Cetin'!$117:$117</definedName>
    <definedName name="_xlnm._FilterDatabase" localSheetId="5" hidden="1">'SO 404 - Ochrana Vodafone'!$C$117:$K$161</definedName>
    <definedName name="_xlnm.Print_Area" localSheetId="5">'SO 404 - Ochrana Vodafone'!$C$4:$J$76,'SO 404 - Ochrana Vodafone'!$C$82:$J$99,'SO 404 - Ochrana Vodafone'!$C$105:$K$161</definedName>
    <definedName name="_xlnm.Print_Titles" localSheetId="5">'SO 404 - Ochrana Vodafone'!$117:$117</definedName>
    <definedName name="_xlnm._FilterDatabase" localSheetId="6" hidden="1">'SO 405 - Ochrana LIS'!$C$117:$K$156</definedName>
    <definedName name="_xlnm.Print_Area" localSheetId="6">'SO 405 - Ochrana LIS'!$C$4:$J$76,'SO 405 - Ochrana LIS'!$C$82:$J$99,'SO 405 - Ochrana LIS'!$C$105:$K$156</definedName>
    <definedName name="_xlnm.Print_Titles" localSheetId="6">'SO 405 - Ochrana LIS'!$117:$117</definedName>
    <definedName name="_xlnm._FilterDatabase" localSheetId="7" hidden="1">'SO 406 - Ochrana T-mobile'!$C$117:$K$156</definedName>
    <definedName name="_xlnm.Print_Area" localSheetId="7">'SO 406 - Ochrana T-mobile'!$C$4:$J$76,'SO 406 - Ochrana T-mobile'!$C$82:$J$99,'SO 406 - Ochrana T-mobile'!$C$105:$K$156</definedName>
    <definedName name="_xlnm.Print_Titles" localSheetId="7">'SO 406 - Ochrana T-mobile'!$117:$117</definedName>
    <definedName name="_xlnm._FilterDatabase" localSheetId="8" hidden="1">'SO 407 - Nabíjení elektro...'!$C$117:$K$151</definedName>
    <definedName name="_xlnm.Print_Area" localSheetId="8">'SO 407 - Nabíjení elektro...'!$C$4:$J$76,'SO 407 - Nabíjení elektro...'!$C$82:$J$99,'SO 407 - Nabíjení elektro...'!$C$105:$K$151</definedName>
    <definedName name="_xlnm.Print_Titles" localSheetId="8">'SO 407 - Nabíjení elektro...'!$117:$117</definedName>
    <definedName name="_xlnm._FilterDatabase" localSheetId="9" hidden="1">'SO 701 - Stanoviště odpad...'!$C$116:$K$122</definedName>
    <definedName name="_xlnm.Print_Area" localSheetId="9">'SO 701 - Stanoviště odpad...'!$C$4:$J$76,'SO 701 - Stanoviště odpad...'!$C$82:$J$98,'SO 701 - Stanoviště odpad...'!$C$104:$K$122</definedName>
    <definedName name="_xlnm.Print_Titles" localSheetId="9">'SO 701 - Stanoviště odpad...'!$116:$116</definedName>
    <definedName name="_xlnm._FilterDatabase" localSheetId="10" hidden="1">'SO 801 - Revitalizace zeleně'!$C$117:$K$123</definedName>
    <definedName name="_xlnm.Print_Area" localSheetId="10">'SO 801 - Revitalizace zeleně'!$C$4:$J$76,'SO 801 - Revitalizace zeleně'!$C$82:$J$99,'SO 801 - Revitalizace zeleně'!$C$105:$K$123</definedName>
    <definedName name="_xlnm.Print_Titles" localSheetId="10">'SO 801 - Revitalizace zeleně'!$117:$117</definedName>
    <definedName name="_xlnm._FilterDatabase" localSheetId="11" hidden="1">'SO 901 - Mobiliář'!$C$117:$K$130</definedName>
    <definedName name="_xlnm.Print_Area" localSheetId="11">'SO 901 - Mobiliář'!$C$4:$J$76,'SO 901 - Mobiliář'!$C$82:$J$99,'SO 901 - Mobiliář'!$C$105:$K$130</definedName>
    <definedName name="_xlnm.Print_Titles" localSheetId="11">'SO 901 - Mobiliář'!$117:$117</definedName>
  </definedNames>
  <calcPr/>
</workbook>
</file>

<file path=xl/calcChain.xml><?xml version="1.0" encoding="utf-8"?>
<calcChain xmlns="http://schemas.openxmlformats.org/spreadsheetml/2006/main">
  <c i="12" l="1" r="J37"/>
  <c r="J36"/>
  <c i="1" r="AY105"/>
  <c i="12" r="J35"/>
  <c i="1" r="AX105"/>
  <c i="12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89"/>
  <c r="E7"/>
  <c r="E108"/>
  <c i="11" r="J37"/>
  <c r="J36"/>
  <c i="1" r="AY104"/>
  <c i="11" r="J35"/>
  <c i="1" r="AX104"/>
  <c i="11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89"/>
  <c r="E7"/>
  <c r="E85"/>
  <c i="10" r="J37"/>
  <c r="J36"/>
  <c i="1" r="AY103"/>
  <c i="10" r="J35"/>
  <c i="1" r="AX103"/>
  <c i="10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85"/>
  <c i="9" r="J37"/>
  <c r="J36"/>
  <c i="1" r="AY102"/>
  <c i="9" r="J35"/>
  <c i="1" r="AX102"/>
  <c i="9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108"/>
  <c i="8" r="J37"/>
  <c r="J36"/>
  <c i="1" r="AY101"/>
  <c i="8" r="J35"/>
  <c i="1" r="AX101"/>
  <c i="8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7" r="J37"/>
  <c r="J36"/>
  <c i="1" r="AY100"/>
  <c i="7" r="J35"/>
  <c i="1" r="AX100"/>
  <c i="7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91"/>
  <c r="J14"/>
  <c r="J12"/>
  <c r="J112"/>
  <c r="E7"/>
  <c r="E85"/>
  <c i="6" r="J37"/>
  <c r="J36"/>
  <c i="1" r="AY99"/>
  <c i="6" r="J35"/>
  <c i="1" r="AX99"/>
  <c i="6"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108"/>
  <c i="5" r="J37"/>
  <c r="J36"/>
  <c i="1" r="AY98"/>
  <c i="5" r="J35"/>
  <c i="1" r="AX98"/>
  <c i="5"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4" r="J37"/>
  <c r="J36"/>
  <c i="1" r="AY97"/>
  <c i="4" r="J35"/>
  <c i="1" r="AX97"/>
  <c i="4"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17"/>
  <c r="BH217"/>
  <c r="BG217"/>
  <c r="BF217"/>
  <c r="T217"/>
  <c r="R217"/>
  <c r="P21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109"/>
  <c i="3" r="J37"/>
  <c r="J36"/>
  <c i="1" r="AY96"/>
  <c i="3" r="J35"/>
  <c i="1" r="AX96"/>
  <c i="3" r="BI614"/>
  <c r="BH614"/>
  <c r="BG614"/>
  <c r="BF614"/>
  <c r="T614"/>
  <c r="T613"/>
  <c r="R614"/>
  <c r="R613"/>
  <c r="P614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599"/>
  <c r="BH599"/>
  <c r="BG599"/>
  <c r="BF599"/>
  <c r="T599"/>
  <c r="R599"/>
  <c r="P599"/>
  <c r="BI598"/>
  <c r="BH598"/>
  <c r="BG598"/>
  <c r="BF598"/>
  <c r="T598"/>
  <c r="R598"/>
  <c r="P598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4"/>
  <c r="BH584"/>
  <c r="BG584"/>
  <c r="BF584"/>
  <c r="T584"/>
  <c r="R584"/>
  <c r="P584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8"/>
  <c r="BH568"/>
  <c r="BG568"/>
  <c r="BF568"/>
  <c r="T568"/>
  <c r="R568"/>
  <c r="P568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0"/>
  <c r="BH540"/>
  <c r="BG540"/>
  <c r="BF540"/>
  <c r="T540"/>
  <c r="R540"/>
  <c r="P540"/>
  <c r="BI538"/>
  <c r="BH538"/>
  <c r="BG538"/>
  <c r="BF538"/>
  <c r="T538"/>
  <c r="R538"/>
  <c r="P538"/>
  <c r="BI535"/>
  <c r="BH535"/>
  <c r="BG535"/>
  <c r="BF535"/>
  <c r="T535"/>
  <c r="R535"/>
  <c r="P535"/>
  <c r="BI533"/>
  <c r="BH533"/>
  <c r="BG533"/>
  <c r="BF533"/>
  <c r="T533"/>
  <c r="R533"/>
  <c r="P533"/>
  <c r="BI530"/>
  <c r="BH530"/>
  <c r="BG530"/>
  <c r="BF530"/>
  <c r="T530"/>
  <c r="R530"/>
  <c r="P530"/>
  <c r="BI528"/>
  <c r="BH528"/>
  <c r="BG528"/>
  <c r="BF528"/>
  <c r="T528"/>
  <c r="R528"/>
  <c r="P528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3"/>
  <c r="BH503"/>
  <c r="BG503"/>
  <c r="BF503"/>
  <c r="T503"/>
  <c r="R503"/>
  <c r="P503"/>
  <c r="BI501"/>
  <c r="BH501"/>
  <c r="BG501"/>
  <c r="BF501"/>
  <c r="T501"/>
  <c r="R501"/>
  <c r="P501"/>
  <c r="BI500"/>
  <c r="BH500"/>
  <c r="BG500"/>
  <c r="BF500"/>
  <c r="T500"/>
  <c r="R500"/>
  <c r="P500"/>
  <c r="BI498"/>
  <c r="BH498"/>
  <c r="BG498"/>
  <c r="BF498"/>
  <c r="T498"/>
  <c r="R498"/>
  <c r="P498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4"/>
  <c r="BH444"/>
  <c r="BG444"/>
  <c r="BF444"/>
  <c r="T444"/>
  <c r="R444"/>
  <c r="P444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4"/>
  <c r="BH424"/>
  <c r="BG424"/>
  <c r="BF424"/>
  <c r="T424"/>
  <c r="R424"/>
  <c r="P424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6"/>
  <c r="BH396"/>
  <c r="BG396"/>
  <c r="BF396"/>
  <c r="T396"/>
  <c r="R396"/>
  <c r="P396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9"/>
  <c r="BH359"/>
  <c r="BG359"/>
  <c r="BF359"/>
  <c r="T359"/>
  <c r="R359"/>
  <c r="P359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0"/>
  <c r="BH310"/>
  <c r="BG310"/>
  <c r="BF310"/>
  <c r="T310"/>
  <c r="R310"/>
  <c r="P310"/>
  <c r="BI308"/>
  <c r="BH308"/>
  <c r="BG308"/>
  <c r="BF308"/>
  <c r="T308"/>
  <c r="R308"/>
  <c r="P308"/>
  <c r="BI302"/>
  <c r="BH302"/>
  <c r="BG302"/>
  <c r="BF302"/>
  <c r="T302"/>
  <c r="R302"/>
  <c r="P302"/>
  <c r="BI300"/>
  <c r="BH300"/>
  <c r="BG300"/>
  <c r="BF300"/>
  <c r="T300"/>
  <c r="R300"/>
  <c r="P300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5"/>
  <c r="BH265"/>
  <c r="BG265"/>
  <c r="BF265"/>
  <c r="T265"/>
  <c r="R265"/>
  <c r="P265"/>
  <c r="BI261"/>
  <c r="BH261"/>
  <c r="BG261"/>
  <c r="BF261"/>
  <c r="T261"/>
  <c r="R261"/>
  <c r="P261"/>
  <c r="BI249"/>
  <c r="BH249"/>
  <c r="BG249"/>
  <c r="BF249"/>
  <c r="T249"/>
  <c r="R249"/>
  <c r="P249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1"/>
  <c r="BH211"/>
  <c r="BG211"/>
  <c r="BF211"/>
  <c r="T211"/>
  <c r="R211"/>
  <c r="P211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0"/>
  <c r="BH170"/>
  <c r="BG170"/>
  <c r="BF170"/>
  <c r="T170"/>
  <c r="R170"/>
  <c r="P170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91"/>
  <c r="J20"/>
  <c r="J18"/>
  <c r="E18"/>
  <c r="F122"/>
  <c r="J17"/>
  <c r="J15"/>
  <c r="E15"/>
  <c r="F121"/>
  <c r="J14"/>
  <c r="J12"/>
  <c r="J89"/>
  <c r="E7"/>
  <c r="E115"/>
  <c i="2" r="J37"/>
  <c r="J36"/>
  <c i="1" r="AY95"/>
  <c i="2" r="J35"/>
  <c i="1" r="AX95"/>
  <c i="2"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89"/>
  <c r="E7"/>
  <c r="E85"/>
  <c i="1" r="L90"/>
  <c r="AM90"/>
  <c r="AM89"/>
  <c r="L89"/>
  <c r="AM87"/>
  <c r="L87"/>
  <c r="L85"/>
  <c r="L84"/>
  <c i="2" r="J141"/>
  <c r="BK139"/>
  <c r="BK137"/>
  <c r="BK135"/>
  <c r="BK131"/>
  <c r="J129"/>
  <c r="BK127"/>
  <c i="1" r="AS94"/>
  <c i="3" r="J610"/>
  <c r="J607"/>
  <c r="BK602"/>
  <c r="J599"/>
  <c r="BK596"/>
  <c r="J594"/>
  <c r="BK590"/>
  <c r="J584"/>
  <c r="BK579"/>
  <c r="BK573"/>
  <c r="BK568"/>
  <c r="J565"/>
  <c r="J563"/>
  <c r="J558"/>
  <c r="BK553"/>
  <c r="J551"/>
  <c r="J545"/>
  <c r="BK538"/>
  <c r="J533"/>
  <c r="J528"/>
  <c r="BK524"/>
  <c r="J522"/>
  <c r="BK518"/>
  <c r="BK515"/>
  <c r="BK511"/>
  <c r="BK508"/>
  <c r="BK504"/>
  <c r="BK501"/>
  <c r="J500"/>
  <c r="BK497"/>
  <c r="BK491"/>
  <c r="J488"/>
  <c r="J486"/>
  <c r="J485"/>
  <c r="J483"/>
  <c r="BK481"/>
  <c r="J479"/>
  <c r="BK477"/>
  <c r="J475"/>
  <c r="BK473"/>
  <c r="BK471"/>
  <c r="BK469"/>
  <c r="BK466"/>
  <c r="BK464"/>
  <c r="J462"/>
  <c r="BK460"/>
  <c r="BK458"/>
  <c r="J456"/>
  <c r="J454"/>
  <c r="J452"/>
  <c r="BK449"/>
  <c r="J441"/>
  <c r="BK433"/>
  <c r="BK429"/>
  <c r="BK424"/>
  <c r="BK419"/>
  <c r="J414"/>
  <c r="J408"/>
  <c r="BK402"/>
  <c r="BK393"/>
  <c r="BK390"/>
  <c r="J387"/>
  <c r="J381"/>
  <c r="J375"/>
  <c r="J371"/>
  <c r="BK367"/>
  <c r="BK360"/>
  <c r="J359"/>
  <c r="J351"/>
  <c r="J345"/>
  <c r="J341"/>
  <c r="BK336"/>
  <c r="BK332"/>
  <c r="BK328"/>
  <c r="BK324"/>
  <c r="BK321"/>
  <c r="BK310"/>
  <c r="J302"/>
  <c r="BK294"/>
  <c r="J291"/>
  <c r="BK285"/>
  <c r="BK280"/>
  <c r="BK272"/>
  <c r="BK261"/>
  <c r="J243"/>
  <c r="BK235"/>
  <c r="J231"/>
  <c r="J227"/>
  <c r="BK221"/>
  <c r="BK211"/>
  <c r="J197"/>
  <c r="BK185"/>
  <c r="BK180"/>
  <c r="J170"/>
  <c r="J161"/>
  <c r="J151"/>
  <c r="BK147"/>
  <c r="BK141"/>
  <c r="BK137"/>
  <c r="BK131"/>
  <c r="BK614"/>
  <c r="BK612"/>
  <c r="BK611"/>
  <c r="BK610"/>
  <c r="J608"/>
  <c r="J602"/>
  <c r="J601"/>
  <c r="BK598"/>
  <c r="BK595"/>
  <c r="J592"/>
  <c r="BK588"/>
  <c r="J581"/>
  <c r="J577"/>
  <c r="BK575"/>
  <c r="J571"/>
  <c r="BK566"/>
  <c r="J564"/>
  <c r="J562"/>
  <c r="BK558"/>
  <c r="J553"/>
  <c r="J547"/>
  <c r="BK543"/>
  <c r="J538"/>
  <c r="BK530"/>
  <c r="BK525"/>
  <c r="J523"/>
  <c r="BK522"/>
  <c r="J518"/>
  <c r="J515"/>
  <c r="J511"/>
  <c r="J508"/>
  <c r="J504"/>
  <c r="BK500"/>
  <c r="J497"/>
  <c r="J493"/>
  <c r="J489"/>
  <c r="BK487"/>
  <c r="BK485"/>
  <c r="BK483"/>
  <c r="J481"/>
  <c r="BK479"/>
  <c r="J477"/>
  <c r="BK475"/>
  <c r="J473"/>
  <c r="J471"/>
  <c r="J469"/>
  <c r="J467"/>
  <c r="BK465"/>
  <c r="BK463"/>
  <c r="BK461"/>
  <c r="J459"/>
  <c r="BK457"/>
  <c r="BK455"/>
  <c r="BK453"/>
  <c r="J451"/>
  <c r="J444"/>
  <c r="J437"/>
  <c r="BK431"/>
  <c r="J426"/>
  <c r="J421"/>
  <c r="J416"/>
  <c r="J411"/>
  <c r="J405"/>
  <c r="J396"/>
  <c r="BK392"/>
  <c r="J389"/>
  <c r="BK384"/>
  <c r="J378"/>
  <c r="BK374"/>
  <c r="J369"/>
  <c r="BK364"/>
  <c r="J353"/>
  <c r="J348"/>
  <c r="J343"/>
  <c r="J339"/>
  <c r="J332"/>
  <c r="J328"/>
  <c r="J324"/>
  <c r="J318"/>
  <c r="BK316"/>
  <c r="J310"/>
  <c r="J308"/>
  <c i="2" r="BK141"/>
  <c r="J139"/>
  <c r="J137"/>
  <c r="J133"/>
  <c r="BK130"/>
  <c r="J128"/>
  <c r="BK126"/>
  <c r="J135"/>
  <c r="BK133"/>
  <c r="J131"/>
  <c r="J130"/>
  <c r="BK129"/>
  <c r="BK128"/>
  <c r="J127"/>
  <c r="J126"/>
  <c i="3" r="J609"/>
  <c r="BK608"/>
  <c r="BK603"/>
  <c r="BK601"/>
  <c r="J598"/>
  <c r="J595"/>
  <c r="BK592"/>
  <c r="J588"/>
  <c r="BK581"/>
  <c r="J575"/>
  <c r="BK571"/>
  <c r="J566"/>
  <c r="BK564"/>
  <c r="BK562"/>
  <c r="J560"/>
  <c r="BK555"/>
  <c r="BK547"/>
  <c r="J543"/>
  <c r="BK540"/>
  <c r="BK535"/>
  <c r="J530"/>
  <c r="J525"/>
  <c r="BK523"/>
  <c r="BK520"/>
  <c r="BK516"/>
  <c r="J513"/>
  <c r="J510"/>
  <c r="BK506"/>
  <c r="J503"/>
  <c r="J498"/>
  <c r="J495"/>
  <c r="BK493"/>
  <c r="BK489"/>
  <c r="J487"/>
  <c r="J484"/>
  <c r="J482"/>
  <c r="J480"/>
  <c r="J478"/>
  <c r="J476"/>
  <c r="BK474"/>
  <c r="BK472"/>
  <c r="BK470"/>
  <c r="J468"/>
  <c r="BK467"/>
  <c r="J465"/>
  <c r="J463"/>
  <c r="J461"/>
  <c r="BK459"/>
  <c r="J457"/>
  <c r="J455"/>
  <c r="J453"/>
  <c r="BK451"/>
  <c r="BK444"/>
  <c r="BK437"/>
  <c r="J431"/>
  <c r="BK426"/>
  <c r="BK421"/>
  <c r="BK416"/>
  <c r="BK411"/>
  <c r="BK405"/>
  <c r="BK396"/>
  <c r="J392"/>
  <c r="BK389"/>
  <c r="J384"/>
  <c r="BK378"/>
  <c r="J374"/>
  <c r="BK369"/>
  <c r="J364"/>
  <c r="BK359"/>
  <c r="BK353"/>
  <c r="BK348"/>
  <c r="BK343"/>
  <c r="BK339"/>
  <c r="BK334"/>
  <c r="BK330"/>
  <c r="J326"/>
  <c r="BK318"/>
  <c r="J316"/>
  <c r="BK308"/>
  <c r="J300"/>
  <c r="BK292"/>
  <c r="BK288"/>
  <c r="BK283"/>
  <c r="J276"/>
  <c r="BK265"/>
  <c r="BK249"/>
  <c r="J241"/>
  <c r="BK238"/>
  <c r="BK233"/>
  <c r="BK229"/>
  <c r="J225"/>
  <c r="BK219"/>
  <c r="J203"/>
  <c r="J191"/>
  <c r="J182"/>
  <c r="BK178"/>
  <c r="BK164"/>
  <c r="J158"/>
  <c r="J150"/>
  <c r="BK144"/>
  <c r="BK139"/>
  <c r="BK134"/>
  <c r="J128"/>
  <c r="J614"/>
  <c r="J612"/>
  <c r="J611"/>
  <c r="BK609"/>
  <c r="BK607"/>
  <c r="J603"/>
  <c r="BK599"/>
  <c r="J596"/>
  <c r="BK594"/>
  <c r="J590"/>
  <c r="BK584"/>
  <c r="J579"/>
  <c r="BK577"/>
  <c r="J573"/>
  <c r="J568"/>
  <c r="BK565"/>
  <c r="BK563"/>
  <c r="BK560"/>
  <c r="J555"/>
  <c r="BK551"/>
  <c r="BK545"/>
  <c r="J540"/>
  <c r="J535"/>
  <c r="BK533"/>
  <c r="BK528"/>
  <c r="J524"/>
  <c r="J520"/>
  <c r="J516"/>
  <c r="BK513"/>
  <c r="BK510"/>
  <c r="J506"/>
  <c r="BK503"/>
  <c r="J501"/>
  <c r="BK498"/>
  <c r="BK495"/>
  <c r="J491"/>
  <c r="BK488"/>
  <c r="BK486"/>
  <c r="BK484"/>
  <c r="BK482"/>
  <c r="BK480"/>
  <c r="BK478"/>
  <c r="BK476"/>
  <c r="J474"/>
  <c r="J472"/>
  <c r="J470"/>
  <c r="BK468"/>
  <c r="J466"/>
  <c r="J464"/>
  <c r="BK462"/>
  <c r="J460"/>
  <c r="J458"/>
  <c r="BK456"/>
  <c r="BK454"/>
  <c r="BK452"/>
  <c r="J449"/>
  <c r="BK441"/>
  <c r="J433"/>
  <c r="J429"/>
  <c r="J424"/>
  <c r="J419"/>
  <c r="BK414"/>
  <c r="BK408"/>
  <c r="J402"/>
  <c r="J393"/>
  <c r="J390"/>
  <c r="BK387"/>
  <c r="BK381"/>
  <c r="BK375"/>
  <c r="BK371"/>
  <c r="J367"/>
  <c r="J360"/>
  <c r="BK351"/>
  <c r="BK345"/>
  <c r="BK341"/>
  <c r="J336"/>
  <c r="J334"/>
  <c r="J330"/>
  <c r="BK326"/>
  <c r="J321"/>
  <c r="BK302"/>
  <c r="BK300"/>
  <c r="J294"/>
  <c r="J292"/>
  <c r="BK291"/>
  <c r="J288"/>
  <c r="J285"/>
  <c r="J280"/>
  <c r="BK276"/>
  <c r="J272"/>
  <c r="J265"/>
  <c r="J261"/>
  <c r="BK243"/>
  <c r="J238"/>
  <c r="J233"/>
  <c r="BK231"/>
  <c r="BK227"/>
  <c r="BK223"/>
  <c r="J221"/>
  <c r="J219"/>
  <c r="BK203"/>
  <c r="BK191"/>
  <c r="BK182"/>
  <c r="J178"/>
  <c r="J164"/>
  <c r="BK158"/>
  <c r="BK150"/>
  <c r="J144"/>
  <c r="J139"/>
  <c r="J134"/>
  <c r="BK128"/>
  <c i="4" r="BK259"/>
  <c r="J257"/>
  <c r="BK253"/>
  <c r="BK251"/>
  <c r="J247"/>
  <c r="J243"/>
  <c r="BK239"/>
  <c r="BK237"/>
  <c r="J233"/>
  <c r="J217"/>
  <c r="J204"/>
  <c r="BK201"/>
  <c r="J199"/>
  <c r="J196"/>
  <c r="BK194"/>
  <c r="BK180"/>
  <c r="BK178"/>
  <c r="BK176"/>
  <c r="BK175"/>
  <c r="BK174"/>
  <c r="J172"/>
  <c r="BK170"/>
  <c r="J167"/>
  <c r="BK165"/>
  <c r="BK163"/>
  <c r="BK161"/>
  <c r="J159"/>
  <c r="J146"/>
  <c r="J144"/>
  <c r="J142"/>
  <c r="BK139"/>
  <c r="J137"/>
  <c r="J134"/>
  <c r="BK260"/>
  <c r="J258"/>
  <c r="J256"/>
  <c r="J253"/>
  <c r="J251"/>
  <c r="BK247"/>
  <c r="BK243"/>
  <c r="J239"/>
  <c r="J235"/>
  <c r="BK229"/>
  <c r="J205"/>
  <c r="BK202"/>
  <c r="BK200"/>
  <c r="J197"/>
  <c r="J195"/>
  <c r="J182"/>
  <c r="J179"/>
  <c r="BK173"/>
  <c r="J171"/>
  <c r="J169"/>
  <c r="BK167"/>
  <c r="J165"/>
  <c r="J163"/>
  <c r="J161"/>
  <c r="BK159"/>
  <c r="BK146"/>
  <c r="BK144"/>
  <c r="BK142"/>
  <c r="J139"/>
  <c r="BK137"/>
  <c r="BK134"/>
  <c i="5" r="BK184"/>
  <c r="J182"/>
  <c r="BK180"/>
  <c r="BK177"/>
  <c r="J173"/>
  <c r="J171"/>
  <c r="J169"/>
  <c r="J165"/>
  <c r="BK157"/>
  <c r="J154"/>
  <c r="J151"/>
  <c r="J147"/>
  <c r="J143"/>
  <c r="J140"/>
  <c r="BK137"/>
  <c r="J134"/>
  <c r="BK132"/>
  <c r="BK130"/>
  <c r="BK127"/>
  <c r="BK123"/>
  <c r="BK183"/>
  <c r="BK181"/>
  <c r="BK179"/>
  <c r="BK175"/>
  <c r="J172"/>
  <c r="BK169"/>
  <c r="BK165"/>
  <c r="J157"/>
  <c r="BK154"/>
  <c r="BK151"/>
  <c r="BK147"/>
  <c r="BK143"/>
  <c r="BK140"/>
  <c r="J137"/>
  <c r="BK134"/>
  <c r="J132"/>
  <c r="J130"/>
  <c r="J125"/>
  <c r="BK122"/>
  <c r="BK121"/>
  <c i="6" r="BK161"/>
  <c r="J159"/>
  <c r="J157"/>
  <c r="BK155"/>
  <c r="J153"/>
  <c r="J149"/>
  <c r="BK145"/>
  <c r="BK141"/>
  <c r="BK138"/>
  <c r="BK136"/>
  <c r="BK133"/>
  <c r="J131"/>
  <c r="BK128"/>
  <c r="J126"/>
  <c r="J125"/>
  <c r="J121"/>
  <c r="BK159"/>
  <c r="BK157"/>
  <c r="J155"/>
  <c r="J151"/>
  <c r="J147"/>
  <c r="BK143"/>
  <c r="J139"/>
  <c r="BK137"/>
  <c r="BK135"/>
  <c r="J133"/>
  <c r="BK131"/>
  <c r="J128"/>
  <c r="BK126"/>
  <c r="J123"/>
  <c r="J122"/>
  <c i="7" r="J156"/>
  <c r="BK154"/>
  <c r="J152"/>
  <c r="BK149"/>
  <c r="J145"/>
  <c r="BK143"/>
  <c r="J137"/>
  <c r="J135"/>
  <c r="BK132"/>
  <c r="J129"/>
  <c r="J127"/>
  <c r="J125"/>
  <c r="J121"/>
  <c r="BK155"/>
  <c r="J153"/>
  <c r="BK150"/>
  <c r="BK147"/>
  <c r="J143"/>
  <c r="J139"/>
  <c r="BK137"/>
  <c r="J136"/>
  <c r="J134"/>
  <c r="J131"/>
  <c r="BK128"/>
  <c r="BK126"/>
  <c r="J123"/>
  <c r="BK121"/>
  <c i="8" r="J156"/>
  <c r="BK154"/>
  <c r="J152"/>
  <c r="J149"/>
  <c r="BK145"/>
  <c r="BK141"/>
  <c r="J138"/>
  <c r="BK136"/>
  <c r="J134"/>
  <c r="J131"/>
  <c r="J128"/>
  <c r="BK126"/>
  <c r="BK123"/>
  <c r="J122"/>
  <c r="BK156"/>
  <c r="J154"/>
  <c r="BK152"/>
  <c r="BK149"/>
  <c r="J145"/>
  <c r="J141"/>
  <c r="BK138"/>
  <c r="J136"/>
  <c r="BK134"/>
  <c r="BK131"/>
  <c r="BK128"/>
  <c r="J126"/>
  <c r="J123"/>
  <c r="BK121"/>
  <c i="9" r="J150"/>
  <c r="BK147"/>
  <c r="J143"/>
  <c r="BK139"/>
  <c r="J136"/>
  <c r="BK133"/>
  <c r="J132"/>
  <c r="J130"/>
  <c r="BK126"/>
  <c r="J123"/>
  <c r="J151"/>
  <c r="J149"/>
  <c r="J145"/>
  <c r="BK138"/>
  <c r="BK134"/>
  <c r="BK132"/>
  <c r="BK130"/>
  <c r="BK128"/>
  <c r="BK125"/>
  <c r="BK121"/>
  <c i="10" r="J121"/>
  <c r="BK119"/>
  <c r="BK121"/>
  <c r="J119"/>
  <c i="11" r="BK122"/>
  <c r="J122"/>
  <c r="J121"/>
  <c i="12" r="BK129"/>
  <c r="BK127"/>
  <c r="BK125"/>
  <c r="J123"/>
  <c r="BK121"/>
  <c r="J130"/>
  <c r="J129"/>
  <c r="BK128"/>
  <c r="J127"/>
  <c r="J126"/>
  <c r="J125"/>
  <c r="BK124"/>
  <c r="BK123"/>
  <c r="BK122"/>
  <c r="J121"/>
  <c i="3" r="J283"/>
  <c r="J249"/>
  <c r="BK241"/>
  <c r="J235"/>
  <c r="J229"/>
  <c r="BK225"/>
  <c r="J223"/>
  <c r="J211"/>
  <c r="BK197"/>
  <c r="J185"/>
  <c r="J180"/>
  <c r="BK170"/>
  <c r="BK161"/>
  <c r="BK151"/>
  <c r="J147"/>
  <c r="J141"/>
  <c r="J137"/>
  <c r="J131"/>
  <c i="4" r="J260"/>
  <c r="BK258"/>
  <c r="BK256"/>
  <c r="J255"/>
  <c r="J252"/>
  <c r="BK249"/>
  <c r="BK245"/>
  <c r="BK241"/>
  <c r="BK235"/>
  <c r="BK231"/>
  <c r="J229"/>
  <c r="BK205"/>
  <c r="J202"/>
  <c r="J200"/>
  <c r="BK197"/>
  <c r="BK195"/>
  <c r="BK182"/>
  <c r="BK179"/>
  <c r="J178"/>
  <c r="J176"/>
  <c r="J175"/>
  <c r="J173"/>
  <c r="BK171"/>
  <c r="BK169"/>
  <c r="BK168"/>
  <c r="J166"/>
  <c r="J164"/>
  <c r="J162"/>
  <c r="BK160"/>
  <c r="J158"/>
  <c r="J145"/>
  <c r="J143"/>
  <c r="BK141"/>
  <c r="BK138"/>
  <c r="BK136"/>
  <c r="BK122"/>
  <c r="J259"/>
  <c r="BK257"/>
  <c r="BK255"/>
  <c r="BK252"/>
  <c r="J249"/>
  <c r="J245"/>
  <c r="J241"/>
  <c r="J237"/>
  <c r="BK233"/>
  <c r="J231"/>
  <c r="BK217"/>
  <c r="BK204"/>
  <c r="J201"/>
  <c r="BK199"/>
  <c r="BK196"/>
  <c r="J194"/>
  <c r="J180"/>
  <c r="J174"/>
  <c r="BK172"/>
  <c r="J170"/>
  <c r="J168"/>
  <c r="BK166"/>
  <c r="BK164"/>
  <c r="BK162"/>
  <c r="J160"/>
  <c r="BK158"/>
  <c r="BK145"/>
  <c r="BK143"/>
  <c r="J141"/>
  <c r="J138"/>
  <c r="J136"/>
  <c r="J122"/>
  <c i="5" r="J183"/>
  <c r="J181"/>
  <c r="J179"/>
  <c r="J175"/>
  <c r="BK172"/>
  <c r="J167"/>
  <c r="J163"/>
  <c r="J156"/>
  <c r="J152"/>
  <c r="BK149"/>
  <c r="J145"/>
  <c r="BK142"/>
  <c r="J139"/>
  <c r="BK135"/>
  <c r="BK133"/>
  <c r="J131"/>
  <c r="J128"/>
  <c r="BK125"/>
  <c r="J184"/>
  <c r="BK182"/>
  <c r="J180"/>
  <c r="J177"/>
  <c r="BK173"/>
  <c r="BK171"/>
  <c r="BK167"/>
  <c r="BK163"/>
  <c r="BK156"/>
  <c r="BK152"/>
  <c r="J149"/>
  <c r="BK145"/>
  <c r="J142"/>
  <c r="BK139"/>
  <c r="J135"/>
  <c r="J133"/>
  <c r="BK131"/>
  <c r="BK128"/>
  <c r="J127"/>
  <c r="J123"/>
  <c r="J122"/>
  <c r="J121"/>
  <c i="6" r="BK160"/>
  <c r="BK158"/>
  <c r="BK156"/>
  <c r="J154"/>
  <c r="BK151"/>
  <c r="BK147"/>
  <c r="J143"/>
  <c r="BK139"/>
  <c r="J137"/>
  <c r="J135"/>
  <c r="BK134"/>
  <c r="BK132"/>
  <c r="BK129"/>
  <c r="J127"/>
  <c r="BK123"/>
  <c r="J161"/>
  <c r="J160"/>
  <c r="J158"/>
  <c r="J156"/>
  <c r="BK154"/>
  <c r="BK153"/>
  <c r="BK149"/>
  <c r="J145"/>
  <c r="J141"/>
  <c r="J138"/>
  <c r="J136"/>
  <c r="J134"/>
  <c r="J132"/>
  <c r="J129"/>
  <c r="BK127"/>
  <c r="BK125"/>
  <c r="BK122"/>
  <c r="BK121"/>
  <c i="7" r="J155"/>
  <c r="BK153"/>
  <c r="J150"/>
  <c r="J147"/>
  <c r="BK141"/>
  <c r="BK139"/>
  <c r="BK138"/>
  <c r="BK136"/>
  <c r="BK134"/>
  <c r="BK131"/>
  <c r="J128"/>
  <c r="J126"/>
  <c r="BK123"/>
  <c r="J122"/>
  <c r="BK156"/>
  <c r="J154"/>
  <c r="BK152"/>
  <c r="J149"/>
  <c r="BK145"/>
  <c r="J141"/>
  <c r="J138"/>
  <c r="BK135"/>
  <c r="J132"/>
  <c r="BK129"/>
  <c r="BK127"/>
  <c r="BK125"/>
  <c r="BK122"/>
  <c i="8" r="J155"/>
  <c r="J153"/>
  <c r="J150"/>
  <c r="J147"/>
  <c r="J143"/>
  <c r="BK139"/>
  <c r="BK137"/>
  <c r="J135"/>
  <c r="J132"/>
  <c r="BK129"/>
  <c r="BK127"/>
  <c r="J125"/>
  <c r="J121"/>
  <c r="BK155"/>
  <c r="BK153"/>
  <c r="BK150"/>
  <c r="BK147"/>
  <c r="BK143"/>
  <c r="J139"/>
  <c r="J137"/>
  <c r="BK135"/>
  <c r="BK132"/>
  <c r="J129"/>
  <c r="J127"/>
  <c r="BK125"/>
  <c r="BK122"/>
  <c i="9" r="BK151"/>
  <c r="BK149"/>
  <c r="BK145"/>
  <c r="J141"/>
  <c r="J138"/>
  <c r="J134"/>
  <c r="BK131"/>
  <c r="J129"/>
  <c r="J128"/>
  <c r="J125"/>
  <c r="J121"/>
  <c r="BK150"/>
  <c r="J147"/>
  <c r="BK143"/>
  <c r="BK141"/>
  <c r="J139"/>
  <c r="BK136"/>
  <c r="J133"/>
  <c r="J131"/>
  <c r="BK129"/>
  <c r="J126"/>
  <c r="BK123"/>
  <c i="10" r="BK122"/>
  <c r="J120"/>
  <c r="J122"/>
  <c r="BK120"/>
  <c i="11" r="BK123"/>
  <c r="J123"/>
  <c r="BK121"/>
  <c i="12" r="BK130"/>
  <c r="J128"/>
  <c r="BK126"/>
  <c r="J124"/>
  <c r="J122"/>
  <c i="2" l="1" r="P125"/>
  <c r="P124"/>
  <c r="P123"/>
  <c i="1" r="AU95"/>
  <c i="2" r="R125"/>
  <c r="R124"/>
  <c r="R123"/>
  <c i="3" r="P127"/>
  <c r="R127"/>
  <c r="BK323"/>
  <c r="J323"/>
  <c r="J99"/>
  <c r="R323"/>
  <c r="BK352"/>
  <c r="J352"/>
  <c r="J100"/>
  <c r="R352"/>
  <c r="BK366"/>
  <c r="J366"/>
  <c r="J101"/>
  <c r="R366"/>
  <c r="BK443"/>
  <c r="J443"/>
  <c r="J102"/>
  <c r="R443"/>
  <c r="BK490"/>
  <c r="J490"/>
  <c r="J103"/>
  <c r="T490"/>
  <c r="P606"/>
  <c r="T606"/>
  <c i="4" r="P121"/>
  <c r="T121"/>
  <c r="P177"/>
  <c r="R177"/>
  <c i="5" r="BK120"/>
  <c r="J120"/>
  <c r="J98"/>
  <c r="R120"/>
  <c r="R119"/>
  <c r="R118"/>
  <c i="6" r="BK120"/>
  <c r="J120"/>
  <c r="J98"/>
  <c r="R120"/>
  <c r="R119"/>
  <c r="R118"/>
  <c i="7" r="P120"/>
  <c r="P119"/>
  <c r="P118"/>
  <c i="1" r="AU100"/>
  <c i="7" r="R120"/>
  <c r="R119"/>
  <c r="R118"/>
  <c i="8" r="BK120"/>
  <c r="J120"/>
  <c r="J98"/>
  <c r="T120"/>
  <c r="T119"/>
  <c r="T118"/>
  <c i="9" r="P120"/>
  <c r="P119"/>
  <c r="P118"/>
  <c i="1" r="AU102"/>
  <c i="9" r="T120"/>
  <c r="T119"/>
  <c r="T118"/>
  <c i="10" r="BK118"/>
  <c r="J118"/>
  <c r="J97"/>
  <c r="R118"/>
  <c r="R117"/>
  <c i="11" r="BK120"/>
  <c r="J120"/>
  <c r="J98"/>
  <c r="R120"/>
  <c r="R119"/>
  <c r="R118"/>
  <c i="2" r="BK125"/>
  <c r="J125"/>
  <c r="J98"/>
  <c r="T125"/>
  <c r="T124"/>
  <c r="T123"/>
  <c i="3" r="BK127"/>
  <c r="J127"/>
  <c r="J98"/>
  <c r="T127"/>
  <c r="P323"/>
  <c r="T323"/>
  <c r="P352"/>
  <c r="T352"/>
  <c r="P366"/>
  <c r="T366"/>
  <c r="P443"/>
  <c r="T443"/>
  <c r="P490"/>
  <c r="R490"/>
  <c r="BK606"/>
  <c r="J606"/>
  <c r="J104"/>
  <c r="R606"/>
  <c i="4" r="BK121"/>
  <c r="J121"/>
  <c r="J98"/>
  <c r="R121"/>
  <c r="R120"/>
  <c r="R119"/>
  <c r="BK177"/>
  <c r="J177"/>
  <c r="J99"/>
  <c r="T177"/>
  <c i="5" r="P120"/>
  <c r="P119"/>
  <c r="P118"/>
  <c i="1" r="AU98"/>
  <c i="5" r="T120"/>
  <c r="T119"/>
  <c r="T118"/>
  <c i="6" r="P120"/>
  <c r="P119"/>
  <c r="P118"/>
  <c i="1" r="AU99"/>
  <c i="6" r="T120"/>
  <c r="T119"/>
  <c r="T118"/>
  <c i="7" r="BK120"/>
  <c r="J120"/>
  <c r="J98"/>
  <c r="T120"/>
  <c r="T119"/>
  <c r="T118"/>
  <c i="8" r="P120"/>
  <c r="P119"/>
  <c r="P118"/>
  <c i="1" r="AU101"/>
  <c i="8" r="R120"/>
  <c r="R119"/>
  <c r="R118"/>
  <c i="9" r="BK120"/>
  <c r="J120"/>
  <c r="J98"/>
  <c r="R120"/>
  <c r="R119"/>
  <c r="R118"/>
  <c i="10" r="P118"/>
  <c r="P117"/>
  <c i="1" r="AU103"/>
  <c i="10" r="T118"/>
  <c r="T117"/>
  <c i="11" r="P120"/>
  <c r="P119"/>
  <c r="P118"/>
  <c i="1" r="AU104"/>
  <c i="11" r="T120"/>
  <c r="T119"/>
  <c r="T118"/>
  <c i="12" r="BK120"/>
  <c r="J120"/>
  <c r="J98"/>
  <c r="P120"/>
  <c r="P119"/>
  <c r="P118"/>
  <c i="1" r="AU105"/>
  <c i="12" r="R120"/>
  <c r="R119"/>
  <c r="R118"/>
  <c r="T120"/>
  <c r="T119"/>
  <c r="T118"/>
  <c i="2" r="BK132"/>
  <c r="J132"/>
  <c r="J99"/>
  <c r="BK134"/>
  <c r="J134"/>
  <c r="J100"/>
  <c r="BK136"/>
  <c r="J136"/>
  <c r="J101"/>
  <c r="BK138"/>
  <c r="J138"/>
  <c r="J102"/>
  <c r="BK140"/>
  <c r="J140"/>
  <c r="J103"/>
  <c i="3" r="BK613"/>
  <c r="J613"/>
  <c r="J105"/>
  <c i="12" r="E85"/>
  <c r="F91"/>
  <c r="J92"/>
  <c r="J112"/>
  <c r="F115"/>
  <c r="BE121"/>
  <c r="BE122"/>
  <c r="J91"/>
  <c r="BE123"/>
  <c r="BE124"/>
  <c r="BE125"/>
  <c r="BE126"/>
  <c r="BE127"/>
  <c r="BE128"/>
  <c r="BE129"/>
  <c r="BE130"/>
  <c i="11" r="F91"/>
  <c r="J91"/>
  <c r="E108"/>
  <c r="J112"/>
  <c r="J115"/>
  <c r="F92"/>
  <c r="BE121"/>
  <c r="BE122"/>
  <c r="BE123"/>
  <c i="10" r="J89"/>
  <c r="J91"/>
  <c r="J92"/>
  <c r="E107"/>
  <c r="BE119"/>
  <c r="BE120"/>
  <c r="BE122"/>
  <c r="F91"/>
  <c r="F92"/>
  <c r="BE121"/>
  <c i="9" r="E85"/>
  <c r="J89"/>
  <c r="F91"/>
  <c r="F92"/>
  <c r="J114"/>
  <c r="J115"/>
  <c r="BE121"/>
  <c r="BE125"/>
  <c r="BE126"/>
  <c r="BE129"/>
  <c r="BE130"/>
  <c r="BE131"/>
  <c r="BE133"/>
  <c r="BE134"/>
  <c r="BE138"/>
  <c r="BE139"/>
  <c r="BE141"/>
  <c r="BE145"/>
  <c r="BE149"/>
  <c r="BE151"/>
  <c r="BE123"/>
  <c r="BE128"/>
  <c r="BE132"/>
  <c r="BE136"/>
  <c r="BE143"/>
  <c r="BE147"/>
  <c r="BE150"/>
  <c i="8" r="J89"/>
  <c r="J91"/>
  <c r="J92"/>
  <c r="BE121"/>
  <c r="BE123"/>
  <c r="BE127"/>
  <c r="BE131"/>
  <c r="BE132"/>
  <c r="BE134"/>
  <c r="BE135"/>
  <c r="BE138"/>
  <c r="BE141"/>
  <c r="BE145"/>
  <c r="BE149"/>
  <c r="BE150"/>
  <c r="BE152"/>
  <c r="BE155"/>
  <c r="E85"/>
  <c r="F91"/>
  <c r="F92"/>
  <c r="BE122"/>
  <c r="BE125"/>
  <c r="BE126"/>
  <c r="BE128"/>
  <c r="BE129"/>
  <c r="BE136"/>
  <c r="BE137"/>
  <c r="BE139"/>
  <c r="BE143"/>
  <c r="BE147"/>
  <c r="BE153"/>
  <c r="BE154"/>
  <c r="BE156"/>
  <c i="7" r="J89"/>
  <c r="F92"/>
  <c r="E108"/>
  <c r="F114"/>
  <c r="J114"/>
  <c r="BE121"/>
  <c r="BE123"/>
  <c r="BE125"/>
  <c r="BE127"/>
  <c r="BE128"/>
  <c r="BE134"/>
  <c r="BE136"/>
  <c r="BE143"/>
  <c r="BE145"/>
  <c r="BE149"/>
  <c r="BE150"/>
  <c r="BE153"/>
  <c r="BE155"/>
  <c r="J92"/>
  <c r="BE122"/>
  <c r="BE126"/>
  <c r="BE129"/>
  <c r="BE131"/>
  <c r="BE132"/>
  <c r="BE135"/>
  <c r="BE137"/>
  <c r="BE138"/>
  <c r="BE139"/>
  <c r="BE141"/>
  <c r="BE147"/>
  <c r="BE152"/>
  <c r="BE154"/>
  <c r="BE156"/>
  <c i="6" r="E85"/>
  <c r="J89"/>
  <c r="F91"/>
  <c r="F92"/>
  <c r="J114"/>
  <c r="J115"/>
  <c r="BE122"/>
  <c r="BE125"/>
  <c r="BE126"/>
  <c r="BE128"/>
  <c r="BE132"/>
  <c r="BE135"/>
  <c r="BE138"/>
  <c r="BE139"/>
  <c r="BE151"/>
  <c r="BE153"/>
  <c r="BE156"/>
  <c r="BE158"/>
  <c r="BE161"/>
  <c r="BE121"/>
  <c r="BE123"/>
  <c r="BE127"/>
  <c r="BE129"/>
  <c r="BE131"/>
  <c r="BE133"/>
  <c r="BE134"/>
  <c r="BE136"/>
  <c r="BE137"/>
  <c r="BE141"/>
  <c r="BE143"/>
  <c r="BE145"/>
  <c r="BE147"/>
  <c r="BE149"/>
  <c r="BE154"/>
  <c r="BE155"/>
  <c r="BE157"/>
  <c r="BE159"/>
  <c r="BE160"/>
  <c i="4" r="BK120"/>
  <c r="J120"/>
  <c r="J97"/>
  <c i="5" r="E85"/>
  <c r="J89"/>
  <c r="F91"/>
  <c r="J91"/>
  <c r="F92"/>
  <c r="J92"/>
  <c r="BE121"/>
  <c r="BE122"/>
  <c r="BE123"/>
  <c r="BE128"/>
  <c r="BE130"/>
  <c r="BE133"/>
  <c r="BE137"/>
  <c r="BE139"/>
  <c r="BE142"/>
  <c r="BE143"/>
  <c r="BE149"/>
  <c r="BE151"/>
  <c r="BE154"/>
  <c r="BE157"/>
  <c r="BE165"/>
  <c r="BE169"/>
  <c r="BE171"/>
  <c r="BE173"/>
  <c r="BE177"/>
  <c r="BE181"/>
  <c r="BE182"/>
  <c r="BE184"/>
  <c r="BE125"/>
  <c r="BE127"/>
  <c r="BE131"/>
  <c r="BE132"/>
  <c r="BE134"/>
  <c r="BE135"/>
  <c r="BE140"/>
  <c r="BE145"/>
  <c r="BE147"/>
  <c r="BE152"/>
  <c r="BE156"/>
  <c r="BE163"/>
  <c r="BE167"/>
  <c r="BE172"/>
  <c r="BE175"/>
  <c r="BE179"/>
  <c r="BE180"/>
  <c r="BE183"/>
  <c i="3" r="BK126"/>
  <c r="BK125"/>
  <c r="J125"/>
  <c r="J96"/>
  <c i="4" r="E85"/>
  <c r="J89"/>
  <c r="J91"/>
  <c r="J92"/>
  <c r="F115"/>
  <c r="F116"/>
  <c r="BE122"/>
  <c r="BE136"/>
  <c r="BE141"/>
  <c r="BE143"/>
  <c r="BE144"/>
  <c r="BE145"/>
  <c r="BE146"/>
  <c r="BE159"/>
  <c r="BE161"/>
  <c r="BE163"/>
  <c r="BE166"/>
  <c r="BE168"/>
  <c r="BE169"/>
  <c r="BE171"/>
  <c r="BE179"/>
  <c r="BE194"/>
  <c r="BE196"/>
  <c r="BE197"/>
  <c r="BE199"/>
  <c r="BE201"/>
  <c r="BE202"/>
  <c r="BE205"/>
  <c r="BE217"/>
  <c r="BE231"/>
  <c r="BE235"/>
  <c r="BE241"/>
  <c r="BE245"/>
  <c r="BE247"/>
  <c r="BE253"/>
  <c r="BE256"/>
  <c r="BE257"/>
  <c r="BE258"/>
  <c r="BE259"/>
  <c r="BE260"/>
  <c r="BE134"/>
  <c r="BE137"/>
  <c r="BE138"/>
  <c r="BE139"/>
  <c r="BE142"/>
  <c r="BE158"/>
  <c r="BE160"/>
  <c r="BE162"/>
  <c r="BE164"/>
  <c r="BE165"/>
  <c r="BE167"/>
  <c r="BE170"/>
  <c r="BE172"/>
  <c r="BE173"/>
  <c r="BE174"/>
  <c r="BE175"/>
  <c r="BE176"/>
  <c r="BE178"/>
  <c r="BE180"/>
  <c r="BE182"/>
  <c r="BE195"/>
  <c r="BE200"/>
  <c r="BE204"/>
  <c r="BE229"/>
  <c r="BE233"/>
  <c r="BE237"/>
  <c r="BE239"/>
  <c r="BE243"/>
  <c r="BE249"/>
  <c r="BE251"/>
  <c r="BE252"/>
  <c r="BE255"/>
  <c i="3" r="E85"/>
  <c r="F91"/>
  <c r="F92"/>
  <c r="J119"/>
  <c r="J121"/>
  <c r="J122"/>
  <c r="BE134"/>
  <c r="BE141"/>
  <c r="BE147"/>
  <c r="BE161"/>
  <c r="BE178"/>
  <c r="BE180"/>
  <c r="BE191"/>
  <c r="BE197"/>
  <c r="BE211"/>
  <c r="BE221"/>
  <c r="BE225"/>
  <c r="BE229"/>
  <c r="BE233"/>
  <c r="BE235"/>
  <c r="BE241"/>
  <c r="BE261"/>
  <c r="BE272"/>
  <c r="BE283"/>
  <c r="BE285"/>
  <c r="BE291"/>
  <c r="BE294"/>
  <c r="BE300"/>
  <c r="BE310"/>
  <c r="BE318"/>
  <c r="BE321"/>
  <c r="BE334"/>
  <c r="BE339"/>
  <c r="BE343"/>
  <c r="BE348"/>
  <c r="BE353"/>
  <c r="BE359"/>
  <c r="BE364"/>
  <c r="BE369"/>
  <c r="BE371"/>
  <c r="BE374"/>
  <c r="BE381"/>
  <c r="BE384"/>
  <c r="BE390"/>
  <c r="BE396"/>
  <c r="BE405"/>
  <c r="BE408"/>
  <c r="BE411"/>
  <c r="BE416"/>
  <c r="BE424"/>
  <c r="BE429"/>
  <c r="BE437"/>
  <c r="BE444"/>
  <c r="BE451"/>
  <c r="BE452"/>
  <c r="BE453"/>
  <c r="BE454"/>
  <c r="BE455"/>
  <c r="BE456"/>
  <c r="BE461"/>
  <c r="BE462"/>
  <c r="BE464"/>
  <c r="BE467"/>
  <c r="BE469"/>
  <c r="BE474"/>
  <c r="BE475"/>
  <c r="BE477"/>
  <c r="BE479"/>
  <c r="BE480"/>
  <c r="BE482"/>
  <c r="BE484"/>
  <c r="BE486"/>
  <c r="BE488"/>
  <c r="BE491"/>
  <c r="BE493"/>
  <c r="BE497"/>
  <c r="BE498"/>
  <c r="BE501"/>
  <c r="BE504"/>
  <c r="BE508"/>
  <c r="BE511"/>
  <c r="BE515"/>
  <c r="BE518"/>
  <c r="BE523"/>
  <c r="BE524"/>
  <c r="BE525"/>
  <c r="BE528"/>
  <c r="BE533"/>
  <c r="BE538"/>
  <c r="BE540"/>
  <c r="BE543"/>
  <c r="BE547"/>
  <c r="BE551"/>
  <c r="BE555"/>
  <c r="BE558"/>
  <c r="BE562"/>
  <c r="BE566"/>
  <c r="BE573"/>
  <c r="BE579"/>
  <c r="BE581"/>
  <c r="BE584"/>
  <c r="BE592"/>
  <c r="BE595"/>
  <c r="BE596"/>
  <c r="BE598"/>
  <c r="BE601"/>
  <c r="BE602"/>
  <c r="BE608"/>
  <c r="BE609"/>
  <c r="BE611"/>
  <c r="BE612"/>
  <c r="BE614"/>
  <c r="BE128"/>
  <c r="BE131"/>
  <c r="BE137"/>
  <c r="BE139"/>
  <c r="BE144"/>
  <c r="BE150"/>
  <c r="BE151"/>
  <c r="BE158"/>
  <c r="BE164"/>
  <c r="BE170"/>
  <c r="BE182"/>
  <c r="BE185"/>
  <c r="BE203"/>
  <c r="BE219"/>
  <c r="BE223"/>
  <c r="BE227"/>
  <c r="BE231"/>
  <c r="BE238"/>
  <c r="BE243"/>
  <c r="BE249"/>
  <c r="BE265"/>
  <c r="BE276"/>
  <c r="BE280"/>
  <c r="BE288"/>
  <c r="BE292"/>
  <c r="BE302"/>
  <c r="BE308"/>
  <c r="BE316"/>
  <c r="BE324"/>
  <c r="BE326"/>
  <c r="BE328"/>
  <c r="BE330"/>
  <c r="BE332"/>
  <c r="BE336"/>
  <c r="BE341"/>
  <c r="BE345"/>
  <c r="BE351"/>
  <c r="BE360"/>
  <c r="BE367"/>
  <c r="BE375"/>
  <c r="BE378"/>
  <c r="BE387"/>
  <c r="BE389"/>
  <c r="BE392"/>
  <c r="BE393"/>
  <c r="BE402"/>
  <c r="BE414"/>
  <c r="BE419"/>
  <c r="BE421"/>
  <c r="BE426"/>
  <c r="BE431"/>
  <c r="BE433"/>
  <c r="BE441"/>
  <c r="BE449"/>
  <c r="BE457"/>
  <c r="BE458"/>
  <c r="BE459"/>
  <c r="BE460"/>
  <c r="BE463"/>
  <c r="BE465"/>
  <c r="BE466"/>
  <c r="BE468"/>
  <c r="BE470"/>
  <c r="BE471"/>
  <c r="BE472"/>
  <c r="BE473"/>
  <c r="BE476"/>
  <c r="BE478"/>
  <c r="BE481"/>
  <c r="BE483"/>
  <c r="BE485"/>
  <c r="BE487"/>
  <c r="BE489"/>
  <c r="BE495"/>
  <c r="BE500"/>
  <c r="BE503"/>
  <c r="BE506"/>
  <c r="BE510"/>
  <c r="BE513"/>
  <c r="BE516"/>
  <c r="BE520"/>
  <c r="BE522"/>
  <c r="BE530"/>
  <c r="BE535"/>
  <c r="BE545"/>
  <c r="BE553"/>
  <c r="BE560"/>
  <c r="BE563"/>
  <c r="BE564"/>
  <c r="BE565"/>
  <c r="BE568"/>
  <c r="BE571"/>
  <c r="BE575"/>
  <c r="BE577"/>
  <c r="BE588"/>
  <c r="BE590"/>
  <c r="BE594"/>
  <c r="BE599"/>
  <c r="BE603"/>
  <c r="BE607"/>
  <c r="BE610"/>
  <c i="2" r="F92"/>
  <c r="E113"/>
  <c r="J117"/>
  <c r="BE126"/>
  <c r="BE128"/>
  <c r="F91"/>
  <c r="J91"/>
  <c r="J92"/>
  <c r="BE127"/>
  <c r="BE129"/>
  <c r="BE130"/>
  <c r="BE131"/>
  <c r="BE133"/>
  <c r="BE135"/>
  <c r="BE137"/>
  <c r="BE139"/>
  <c r="BE141"/>
  <c r="F36"/>
  <c i="1" r="BC95"/>
  <c i="2" r="F34"/>
  <c i="1" r="BA95"/>
  <c i="2" r="F37"/>
  <c i="1" r="BD95"/>
  <c i="3" r="F34"/>
  <c i="1" r="BA96"/>
  <c i="3" r="F36"/>
  <c i="1" r="BC96"/>
  <c i="4" r="J34"/>
  <c i="1" r="AW97"/>
  <c i="4" r="F34"/>
  <c i="1" r="BA97"/>
  <c i="4" r="F35"/>
  <c i="1" r="BB97"/>
  <c i="4" r="F37"/>
  <c i="1" r="BD97"/>
  <c i="5" r="F35"/>
  <c i="1" r="BB98"/>
  <c i="5" r="F34"/>
  <c i="1" r="BA98"/>
  <c i="6" r="J34"/>
  <c i="1" r="AW99"/>
  <c i="6" r="F37"/>
  <c i="1" r="BD99"/>
  <c i="6" r="F35"/>
  <c i="1" r="BB99"/>
  <c i="7" r="F35"/>
  <c i="1" r="BB100"/>
  <c i="7" r="J34"/>
  <c i="1" r="AW100"/>
  <c i="7" r="F36"/>
  <c i="1" r="BC100"/>
  <c i="8" r="F36"/>
  <c i="1" r="BC101"/>
  <c i="8" r="F35"/>
  <c i="1" r="BB101"/>
  <c i="9" r="F37"/>
  <c i="1" r="BD102"/>
  <c i="9" r="F34"/>
  <c i="1" r="BA102"/>
  <c i="9" r="F36"/>
  <c i="1" r="BC102"/>
  <c i="10" r="F34"/>
  <c i="1" r="BA103"/>
  <c i="11" r="J34"/>
  <c i="1" r="AW104"/>
  <c i="11" r="F34"/>
  <c i="1" r="BA104"/>
  <c i="11" r="F37"/>
  <c i="1" r="BD104"/>
  <c i="12" r="F34"/>
  <c i="1" r="BA105"/>
  <c i="12" r="F35"/>
  <c i="1" r="BB105"/>
  <c i="2" r="J34"/>
  <c i="1" r="AW95"/>
  <c i="2" r="F35"/>
  <c i="1" r="BB95"/>
  <c i="3" r="J34"/>
  <c i="1" r="AW96"/>
  <c i="3" r="F37"/>
  <c i="1" r="BD96"/>
  <c i="3" r="F35"/>
  <c i="1" r="BB96"/>
  <c i="4" r="F36"/>
  <c i="1" r="BC97"/>
  <c i="5" r="J34"/>
  <c i="1" r="AW98"/>
  <c i="5" r="F36"/>
  <c i="1" r="BC98"/>
  <c i="5" r="F37"/>
  <c i="1" r="BD98"/>
  <c i="6" r="F34"/>
  <c i="1" r="BA99"/>
  <c i="6" r="F36"/>
  <c i="1" r="BC99"/>
  <c i="7" r="F34"/>
  <c i="1" r="BA100"/>
  <c i="7" r="F37"/>
  <c i="1" r="BD100"/>
  <c i="8" r="J34"/>
  <c i="1" r="AW101"/>
  <c i="8" r="F34"/>
  <c i="1" r="BA101"/>
  <c i="8" r="F37"/>
  <c i="1" r="BD101"/>
  <c i="9" r="F35"/>
  <c i="1" r="BB102"/>
  <c i="9" r="J34"/>
  <c i="1" r="AW102"/>
  <c i="10" r="J34"/>
  <c i="1" r="AW103"/>
  <c i="10" r="F37"/>
  <c i="1" r="BD103"/>
  <c i="10" r="F35"/>
  <c i="1" r="BB103"/>
  <c i="10" r="F36"/>
  <c i="1" r="BC103"/>
  <c i="11" r="F35"/>
  <c i="1" r="BB104"/>
  <c i="11" r="F36"/>
  <c i="1" r="BC104"/>
  <c i="12" r="F36"/>
  <c i="1" r="BC105"/>
  <c i="12" r="J34"/>
  <c i="1" r="AW105"/>
  <c i="12" r="F37"/>
  <c i="1" r="BD105"/>
  <c i="4" l="1" r="T120"/>
  <c r="T119"/>
  <c i="3" r="P126"/>
  <c r="P125"/>
  <c i="1" r="AU96"/>
  <c i="3" r="T126"/>
  <c r="T125"/>
  <c i="4" r="P120"/>
  <c r="P119"/>
  <c i="1" r="AU97"/>
  <c i="3" r="R126"/>
  <c r="R125"/>
  <c i="2" r="BK124"/>
  <c r="J124"/>
  <c r="J97"/>
  <c i="7" r="BK119"/>
  <c r="J119"/>
  <c r="J97"/>
  <c i="8" r="BK119"/>
  <c r="J119"/>
  <c r="J97"/>
  <c i="9" r="BK119"/>
  <c r="J119"/>
  <c r="J97"/>
  <c i="11" r="BK119"/>
  <c r="J119"/>
  <c r="J97"/>
  <c i="5" r="BK119"/>
  <c r="J119"/>
  <c r="J97"/>
  <c i="6" r="BK119"/>
  <c r="J119"/>
  <c r="J97"/>
  <c i="10" r="BK117"/>
  <c r="J117"/>
  <c r="J96"/>
  <c i="12" r="BK119"/>
  <c r="J119"/>
  <c r="J97"/>
  <c i="4" r="BK119"/>
  <c r="J119"/>
  <c r="J96"/>
  <c i="3" r="J126"/>
  <c r="J97"/>
  <c i="2" r="F33"/>
  <c i="1" r="AZ95"/>
  <c i="3" r="F33"/>
  <c i="1" r="AZ96"/>
  <c i="3" r="J30"/>
  <c i="1" r="AG96"/>
  <c i="4" r="F33"/>
  <c i="1" r="AZ97"/>
  <c i="5" r="J33"/>
  <c i="1" r="AV98"/>
  <c r="AT98"/>
  <c i="6" r="F33"/>
  <c i="1" r="AZ99"/>
  <c i="7" r="F33"/>
  <c i="1" r="AZ100"/>
  <c i="8" r="J33"/>
  <c i="1" r="AV101"/>
  <c r="AT101"/>
  <c i="9" r="F33"/>
  <c i="1" r="AZ102"/>
  <c i="10" r="J33"/>
  <c i="1" r="AV103"/>
  <c r="AT103"/>
  <c i="11" r="F33"/>
  <c i="1" r="AZ104"/>
  <c i="12" r="F33"/>
  <c i="1" r="AZ105"/>
  <c r="BB94"/>
  <c r="W31"/>
  <c r="BC94"/>
  <c r="W32"/>
  <c r="AU94"/>
  <c i="2" r="J33"/>
  <c i="1" r="AV95"/>
  <c r="AT95"/>
  <c i="3" r="J33"/>
  <c i="1" r="AV96"/>
  <c r="AT96"/>
  <c i="4" r="J33"/>
  <c i="1" r="AV97"/>
  <c r="AT97"/>
  <c i="5" r="F33"/>
  <c i="1" r="AZ98"/>
  <c i="6" r="J33"/>
  <c i="1" r="AV99"/>
  <c r="AT99"/>
  <c i="7" r="J33"/>
  <c i="1" r="AV100"/>
  <c r="AT100"/>
  <c i="8" r="F33"/>
  <c i="1" r="AZ101"/>
  <c i="9" r="J33"/>
  <c i="1" r="AV102"/>
  <c r="AT102"/>
  <c i="10" r="F33"/>
  <c i="1" r="AZ103"/>
  <c i="11" r="J33"/>
  <c i="1" r="AV104"/>
  <c r="AT104"/>
  <c i="12" r="J33"/>
  <c i="1" r="AV105"/>
  <c r="AT105"/>
  <c r="BD94"/>
  <c r="W33"/>
  <c r="BA94"/>
  <c r="W30"/>
  <c i="2" l="1" r="BK123"/>
  <c r="J123"/>
  <c r="J96"/>
  <c i="6" r="BK118"/>
  <c r="J118"/>
  <c i="5" r="BK118"/>
  <c r="J118"/>
  <c r="J96"/>
  <c i="7" r="BK118"/>
  <c r="J118"/>
  <c r="J96"/>
  <c i="8" r="BK118"/>
  <c r="J118"/>
  <c r="J96"/>
  <c i="9" r="BK118"/>
  <c r="J118"/>
  <c r="J96"/>
  <c i="11" r="BK118"/>
  <c r="J118"/>
  <c r="J96"/>
  <c i="12" r="BK118"/>
  <c r="J118"/>
  <c r="J96"/>
  <c i="1" r="AN96"/>
  <c i="3" r="J39"/>
  <c i="10" r="J30"/>
  <c i="1" r="AG103"/>
  <c i="6" r="J30"/>
  <c i="1" r="AG99"/>
  <c r="AW94"/>
  <c r="AK30"/>
  <c r="AX94"/>
  <c r="AZ94"/>
  <c r="W29"/>
  <c i="4" r="J30"/>
  <c i="1" r="AG97"/>
  <c r="AN97"/>
  <c r="AY94"/>
  <c i="10" l="1" r="J39"/>
  <c i="6" r="J39"/>
  <c r="J96"/>
  <c i="4" r="J39"/>
  <c i="1" r="AN103"/>
  <c r="AN99"/>
  <c i="12" r="J30"/>
  <c i="1" r="AG105"/>
  <c i="2" r="J30"/>
  <c i="1" r="AG95"/>
  <c i="5" r="J30"/>
  <c i="1" r="AG98"/>
  <c i="11" r="J30"/>
  <c i="1" r="AG104"/>
  <c i="9" r="J30"/>
  <c i="1" r="AG102"/>
  <c i="7" r="J30"/>
  <c i="1" r="AG100"/>
  <c r="AV94"/>
  <c r="AK29"/>
  <c i="8" r="J30"/>
  <c i="1" r="AG101"/>
  <c i="5" l="1" r="J39"/>
  <c i="8" r="J39"/>
  <c i="7" r="J39"/>
  <c i="9" r="J39"/>
  <c i="12" r="J39"/>
  <c i="2" r="J39"/>
  <c i="11" r="J39"/>
  <c i="1" r="AN98"/>
  <c r="AN101"/>
  <c r="AN95"/>
  <c r="AN100"/>
  <c r="AN102"/>
  <c r="AN104"/>
  <c r="AN10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<sst xmlns="http://schemas.openxmlformats.org/spreadsheetml/2006/main">
  <si>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</si>
  <si>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</si>
  <si>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</si>
  <si>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</si>
  <si>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</si>
  <si>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{37a22d63-8141-44a0-b015-832f4aa4f5b3}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</si>
  <si>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</si>
  <si>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</si>
  <si>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</si>
  <si>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</si>
  <si>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</si>
  <si>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</si>
  <si>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</si>
  <si>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</si>
  <si>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209-2022b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</si>
  <si>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</si>
  <si>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</si>
  <si>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sídliště Ruprechtice III.etapa</t>
  </si>
  <si>
    <t>KSO:</t>
  </si>
  <si>
    <t>CC-CZ:</t>
  </si>
  <si>
    <t>Místo:</t>
  </si>
  <si>
    <t>Sídliště Ruprechtice</t>
  </si>
  <si>
    <t>Datum:</t>
  </si>
  <si>
    <t>21. 10. 2024</t>
  </si>
  <si>
    <t>Zadavatel:</t>
  </si>
  <si>
    <t>IČ:</t>
  </si>
  <si>
    <t>00262978</t>
  </si>
  <si>
    <t>Město Liberec</t>
  </si>
  <si>
    <t>DIČ:</t>
  </si>
  <si>
    <t>Uchazeč:</t>
  </si>
  <si>
    <t>Vyplň údaj</t>
  </si>
  <si>
    <t>Projektant:</t>
  </si>
  <si>
    <t>04901916</t>
  </si>
  <si>
    <t>GREGOR projekt - invest,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</si>
  <si>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</si>
  <si>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</si>
  <si>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</si>
  <si>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</si>
  <si>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</si>
  <si>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</si>
  <si>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</si>
  <si>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</si>
  <si>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</si>
  <si>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</si>
  <si>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</si>
  <si>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</si>
  <si>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</si>
  <si>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</si>
  <si>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</si>
  <si>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</si>
  <si>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</si>
  <si>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</si>
  <si>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</si>
  <si>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</si>
  <si>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</si>
  <si>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</si>
  <si>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</si>
  <si>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</si>
  <si>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</si>
  <si>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</si>
  <si>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</si>
  <si>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</si>
  <si>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</si>
  <si>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</si>
  <si>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</si>
  <si>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</si>
  <si>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</si>
  <si>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</si>
  <si>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</si>
  <si>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</si>
  <si>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</si>
  <si>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</si>
  <si>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</si>
  <si>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</si>
  <si>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</si>
  <si>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</si>
  <si>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</si>
  <si>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</si>
  <si>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</si>
  <si>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</si>
  <si>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</si>
  <si>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</si>
  <si>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</si>
  <si>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</si>
  <si>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</si>
  <si>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</si>
  <si>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</si>
  <si>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{a191f4c9-c2fe-4b35-9aef-80cc0dcdb24e}</t>
  </si>
  <si>
    <t>2</t>
  </si>
  <si>
    <t>SO 101</t>
  </si>
  <si>
    <t>Komunikace a zpevněné plochy</t>
  </si>
  <si>
    <t>{2c06e648-2ae9-40e8-8f22-ace6bd0fab60}</t>
  </si>
  <si>
    <t>SO 401</t>
  </si>
  <si>
    <t>Veřejné osvětlení</t>
  </si>
  <si>
    <t>{4b5d662d-172c-4fba-8fdf-531fc13da70e}</t>
  </si>
  <si>
    <t>SO 403</t>
  </si>
  <si>
    <t>Ochrana Cetin</t>
  </si>
  <si>
    <t>{17712a76-db51-4cc4-b3d1-e21052a03f50}</t>
  </si>
  <si>
    <t>SO 404</t>
  </si>
  <si>
    <t>Ochrana Vodafone</t>
  </si>
  <si>
    <t>{74be00a3-0e00-4d4a-9034-0fdbff8298a1}</t>
  </si>
  <si>
    <t>SO 405</t>
  </si>
  <si>
    <t>Ochrana LIS</t>
  </si>
  <si>
    <t>{37854887-2553-4c6b-bdfa-01902d9c15e1}</t>
  </si>
  <si>
    <t>SO 406</t>
  </si>
  <si>
    <t>Ochrana T-mobile</t>
  </si>
  <si>
    <t>{f75773a7-dba1-4139-a6a6-3aa5d38a48d7}</t>
  </si>
  <si>
    <t>SO 407</t>
  </si>
  <si>
    <t>Nabíjení elektromobilů</t>
  </si>
  <si>
    <t>{d9369520-eca5-40d4-889b-574e7edd989f}</t>
  </si>
  <si>
    <t>SO 701</t>
  </si>
  <si>
    <t>Stanoviště odpadních kontejnerů</t>
  </si>
  <si>
    <t>{e3080414-a911-45e9-ad66-c77aa1673b70}</t>
  </si>
  <si>
    <t>SO 801</t>
  </si>
  <si>
    <t>Revitalizace zeleně</t>
  </si>
  <si>
    <t>{08fe9011-e5c9-420e-bf06-41881f3453c0}</t>
  </si>
  <si>
    <t>SO 901</t>
  </si>
  <si>
    <t>Mobiliář</t>
  </si>
  <si>
    <t>{4051afd3-0d0d-43a9-841a-08ff66585155}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</si>
  <si>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</si>
  <si>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</si>
  <si>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</si>
  <si>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</si>
  <si>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</si>
  <si>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</si>
  <si>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</si>
  <si>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</si>
  <si>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</si>
  <si>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</si>
  <si>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</si>
  <si>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</si>
  <si>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</si>
  <si>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</si>
  <si>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</si>
  <si>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</si>
  <si>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</si>
  <si>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</si>
  <si>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</si>
  <si>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</si>
  <si>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</si>
  <si>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</si>
  <si>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</si>
  <si>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</si>
  <si>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</si>
  <si>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</si>
  <si>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</si>
  <si>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</si>
  <si>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</si>
  <si>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</si>
  <si>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</si>
  <si>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</si>
  <si>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</si>
  <si>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</si>
  <si>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</si>
  <si>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</si>
  <si>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</si>
  <si>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…</t>
  </si>
  <si>
    <t>CS ÚRS 2024 02</t>
  </si>
  <si>
    <t>1024</t>
  </si>
  <si>
    <t>248135820</t>
  </si>
  <si>
    <t>011303000.1</t>
  </si>
  <si>
    <t>Archeologický, doplňkový geologický, případně další průzkumy a rozbory pro realizaci stavby (např. technologické zkoušky pro zpětné využití materiálu a pod.)</t>
  </si>
  <si>
    <t>-1360637682</t>
  </si>
  <si>
    <t>3</t>
  </si>
  <si>
    <t>012103000</t>
  </si>
  <si>
    <t>Geodetické práce před výstavbou</t>
  </si>
  <si>
    <t>1716087677</t>
  </si>
  <si>
    <t>4</t>
  </si>
  <si>
    <t>012203000</t>
  </si>
  <si>
    <t>Geodetické práce při provádění stavby</t>
  </si>
  <si>
    <t>1119822024</t>
  </si>
  <si>
    <t>012303000</t>
  </si>
  <si>
    <t>Geodetické práce po výstavbě</t>
  </si>
  <si>
    <t>279403929</t>
  </si>
  <si>
    <t>6</t>
  </si>
  <si>
    <t>013254000</t>
  </si>
  <si>
    <t>Dokumentace skutečného provedení stavby</t>
  </si>
  <si>
    <t>-968218756</t>
  </si>
  <si>
    <t>VRN2</t>
  </si>
  <si>
    <t>Příprava staveniště</t>
  </si>
  <si>
    <t>7</t>
  </si>
  <si>
    <t>020001000</t>
  </si>
  <si>
    <t>2034526980</t>
  </si>
  <si>
    <t>VRN3</t>
  </si>
  <si>
    <t>Zařízení staveniště</t>
  </si>
  <si>
    <t>8</t>
  </si>
  <si>
    <t>030001000</t>
  </si>
  <si>
    <t>-511298400</t>
  </si>
  <si>
    <t>VRN4</t>
  </si>
  <si>
    <t>Inženýrská činnost</t>
  </si>
  <si>
    <t>9</t>
  </si>
  <si>
    <t>040001000</t>
  </si>
  <si>
    <t>605818387</t>
  </si>
  <si>
    <t>VRN6</t>
  </si>
  <si>
    <t>Územní vlivy</t>
  </si>
  <si>
    <t>10</t>
  </si>
  <si>
    <t>060001000</t>
  </si>
  <si>
    <t>-281487590</t>
  </si>
  <si>
    <t>VRN7</t>
  </si>
  <si>
    <t>Provozní vlivy</t>
  </si>
  <si>
    <t>11</t>
  </si>
  <si>
    <t>070001000</t>
  </si>
  <si>
    <t>-24912992</t>
  </si>
  <si>
    <t>SO 101 - Komunikace a zpevněné plochy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</si>
  <si>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</si>
  <si>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</si>
  <si>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</si>
  <si>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</si>
  <si>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</si>
  <si>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</si>
  <si>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</si>
  <si>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</si>
  <si>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</si>
  <si>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</si>
  <si>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</si>
  <si>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</si>
  <si>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113106111</t>
  </si>
  <si>
    <t>Rozebrání dlažeb z mozaiky komunikací pro pěší ručně</t>
  </si>
  <si>
    <t>m2</t>
  </si>
  <si>
    <t>758435524</t>
  </si>
  <si>
    <t>VV</t>
  </si>
  <si>
    <t>Plocha odečtena digitálně ze situačních výkresů</t>
  </si>
  <si>
    <t>160,86+69,47</t>
  </si>
  <si>
    <t>113106121</t>
  </si>
  <si>
    <t>Rozebrání dlažeb z betonových nebo kamenných dlaždic komunikací pro pěší ručně</t>
  </si>
  <si>
    <t>1684902671</t>
  </si>
  <si>
    <t>3,53+13,98+14,24+14,02+14,47+14,64+14,8+14,46+14,66+14,69+14,56+14,37+14,01+1,67</t>
  </si>
  <si>
    <t>113106123</t>
  </si>
  <si>
    <t>Rozebrání dlažeb ze zámkových dlaždic komunikací pro pěší ručně</t>
  </si>
  <si>
    <t>1506081624</t>
  </si>
  <si>
    <t>7,85+13,2+12,99+4,77+91,78</t>
  </si>
  <si>
    <t>113107163</t>
  </si>
  <si>
    <t>Odstranění podkladu z kameniva drceného tl přes 200 do 300 mm strojně pl přes 50 do 200 m2</t>
  </si>
  <si>
    <t>-26006984</t>
  </si>
  <si>
    <t>230,33+178,1+130,59+250,18</t>
  </si>
  <si>
    <t>113107223</t>
  </si>
  <si>
    <t>Odstranění podkladu z kameniva drceného tl přes 200 do 300 mm strojně pl přes 200 m2</t>
  </si>
  <si>
    <t>-1364087613</t>
  </si>
  <si>
    <t>1785,24+545,72</t>
  </si>
  <si>
    <t>113107232</t>
  </si>
  <si>
    <t>Odstranění podkladu z betonu prostého tl přes 150 do 300 mm strojně pl přes 200 m2</t>
  </si>
  <si>
    <t>1758110972</t>
  </si>
  <si>
    <t>1304,13+2,52+288,1+41,58+148,91</t>
  </si>
  <si>
    <t>113107241</t>
  </si>
  <si>
    <t>Odstranění podkladu živičného tl 50 mm strojně pl přes 200 m2</t>
  </si>
  <si>
    <t>-1068416807</t>
  </si>
  <si>
    <t>545,72</t>
  </si>
  <si>
    <t>113107181</t>
  </si>
  <si>
    <t>Odstranění podkladu živičného tl do 50 mm strojně pl přes 50 do 200 m2</t>
  </si>
  <si>
    <t>1182090765</t>
  </si>
  <si>
    <t>91+133,64+25,54</t>
  </si>
  <si>
    <t>113201112</t>
  </si>
  <si>
    <t>Vytrhání obrub silničních ležatých</t>
  </si>
  <si>
    <t>m</t>
  </si>
  <si>
    <t>-196088544</t>
  </si>
  <si>
    <t>113202111</t>
  </si>
  <si>
    <t>Vytrhání obrub krajníků obrubníků stojatých</t>
  </si>
  <si>
    <t>-1093946322</t>
  </si>
  <si>
    <t>Délka odečtena digitálně ze situačních výkresů</t>
  </si>
  <si>
    <t>Obrubník silniční</t>
  </si>
  <si>
    <t>11,05+36,02+28,9</t>
  </si>
  <si>
    <t>Obrubník chodníkový</t>
  </si>
  <si>
    <t>12*1,5+17,22+24,43+24,11+28,03+24,02+24,22+28,02+24,31+24,22+28,09+24,17+24,01+12,82</t>
  </si>
  <si>
    <t>Součet</t>
  </si>
  <si>
    <t>113203111</t>
  </si>
  <si>
    <t>Vytrhání obrub z dlažebních kostek</t>
  </si>
  <si>
    <t>-1074289325</t>
  </si>
  <si>
    <t>61,94+61,84+53,79+54,62+8,85+8,76</t>
  </si>
  <si>
    <t>12</t>
  </si>
  <si>
    <t>113204111</t>
  </si>
  <si>
    <t>Vytrhání obrub záhonových</t>
  </si>
  <si>
    <t>290344040</t>
  </si>
  <si>
    <t>36,98+37,35+36,71+36,74+95,31+93,67+21,38+18,32+5,19+5,17+6,26+4,33</t>
  </si>
  <si>
    <t>13</t>
  </si>
  <si>
    <t>121151103</t>
  </si>
  <si>
    <t>Sejmutí ornice plochy do 100 m2 tl vrstvy do 200 mm strojně</t>
  </si>
  <si>
    <t>-786726028</t>
  </si>
  <si>
    <t>Rozšíření zpevněných ploch</t>
  </si>
  <si>
    <t>4,9+72,03+190,81+105,44+62,67+66,11+16,66+67,45+40,28+19,02+9,94+13,92+11,3+20,94+13,65+10,15+9,75+12,08+9,12+20,97+31,04</t>
  </si>
  <si>
    <t>Plochy mimo komunikaci dotčené stavbou</t>
  </si>
  <si>
    <t>50,25+10,78+3,32+115,65+58,82+27,5+20,5+187,73+433,24+95,64+235,82+29,25*4</t>
  </si>
  <si>
    <t>14</t>
  </si>
  <si>
    <t>122252204</t>
  </si>
  <si>
    <t>Odkopávky a prokopávky nezapažené pro silnice a dálnice v hornině třídy těžitelnosti I objem do 500 m3 strojně</t>
  </si>
  <si>
    <t>m3</t>
  </si>
  <si>
    <t>1878525336</t>
  </si>
  <si>
    <t>Plocha komunikací a parkovišť</t>
  </si>
  <si>
    <t>(4,18+27,31+3,96+141,93+67,45+16,66+15,79+3,84+9,09+9,94+13,92+11,3+11,16+13,65+10,15+9,75+12,08+9,11+9,69+2,3)*0,2</t>
  </si>
  <si>
    <t>Plocha chodníků</t>
  </si>
  <si>
    <t>(44,72*44,93+105,44+62,67+66,11+10,5+36,45+9,78+9,95+1,34+28,87)*0,05</t>
  </si>
  <si>
    <t>Zasakovací objekt</t>
  </si>
  <si>
    <t>29,25*4*0,3</t>
  </si>
  <si>
    <t>131251204</t>
  </si>
  <si>
    <t>Hloubení jam zapažených v hornině třídy těžitelnosti I skupiny 3 objem do 500 m3 strojně</t>
  </si>
  <si>
    <t>-95737372</t>
  </si>
  <si>
    <t>2,95*158,9</t>
  </si>
  <si>
    <t>16</t>
  </si>
  <si>
    <t>131351204</t>
  </si>
  <si>
    <t>Hloubení jam zapažených v hornině třídy těžitelnosti II skupiny 4 objem do 500 m3 strojně</t>
  </si>
  <si>
    <t>1187462652</t>
  </si>
  <si>
    <t>2,3*0,9*158,9</t>
  </si>
  <si>
    <t>17</t>
  </si>
  <si>
    <t>132251102</t>
  </si>
  <si>
    <t>Hloubení rýh nezapažených š do 800 mm v hornině třídy těžitelnosti I skupiny 3 objem do 50 m3 strojně</t>
  </si>
  <si>
    <t>-1041114229</t>
  </si>
  <si>
    <t>Havarijní přepady</t>
  </si>
  <si>
    <t>3,3+13,15*3*0,6+13,15*1,2+25,22*1,2</t>
  </si>
  <si>
    <t>18</t>
  </si>
  <si>
    <t>132254102</t>
  </si>
  <si>
    <t>Hloubení rýh zapažených š do 800 mm v hornině třídy těžitelnosti I skupiny 3 objem do 50 m3 strojně</t>
  </si>
  <si>
    <t>-632394673</t>
  </si>
  <si>
    <t>Kanalizační přípojky</t>
  </si>
  <si>
    <t>10,4*0,8*1,2</t>
  </si>
  <si>
    <t>(14,15+13,44+10,8)*0,8*1,2</t>
  </si>
  <si>
    <t>19</t>
  </si>
  <si>
    <t>132354102</t>
  </si>
  <si>
    <t>Hloubení rýh zapažených š do 800 mm v hornině třídy těžitelnosti II skupiny 4 objem do 50 m3 strojně</t>
  </si>
  <si>
    <t>694373283</t>
  </si>
  <si>
    <t>10,4*0,8*0,8</t>
  </si>
  <si>
    <t>(14,15+13,44+10,8)*0,8*0,5</t>
  </si>
  <si>
    <t>20</t>
  </si>
  <si>
    <t>132153301</t>
  </si>
  <si>
    <t>Hloubení rýh pro sběrné a svodné drény rýhovačem hl do 1,0 m v hornině třídy těžitelnosti I a II skupiny 1 až 4</t>
  </si>
  <si>
    <t>534516011</t>
  </si>
  <si>
    <t>Drenážní potrubí DN 150</t>
  </si>
  <si>
    <t>20,13+25,13*2+18,3+23,33+23,85+25,24+27,9+133,08+92,89+48,24</t>
  </si>
  <si>
    <t>Drenážní potrubí DN 200</t>
  </si>
  <si>
    <t>29,28+3,82+14,8</t>
  </si>
  <si>
    <t>151101101</t>
  </si>
  <si>
    <t>Zřízení příložného pažení a rozepření stěn rýh hl do 2 m</t>
  </si>
  <si>
    <t>1321179734</t>
  </si>
  <si>
    <t>10,4*2*2</t>
  </si>
  <si>
    <t>(14,15+13,44+10,8)*1,7*2</t>
  </si>
  <si>
    <t>Pažení výkopu pro modrozelenou infrastrukturu</t>
  </si>
  <si>
    <t>158,9*2*2+2*2,3*2</t>
  </si>
  <si>
    <t>22</t>
  </si>
  <si>
    <t>151101111</t>
  </si>
  <si>
    <t>Odstranění příložného pažení a rozepření stěn rýh hl do 2 m</t>
  </si>
  <si>
    <t>129424653</t>
  </si>
  <si>
    <t>23</t>
  </si>
  <si>
    <t>162351103</t>
  </si>
  <si>
    <t>Vodorovné přemístění přes 50 do 500 m výkopku/sypaniny z horniny třídy těžitelnosti I skupiny 1 až 3</t>
  </si>
  <si>
    <t>1575437264</t>
  </si>
  <si>
    <t>2164,48*0,2+232,771+468,755+73,014+46,838+463,22*0,35*0,35+47,9*0,4*0,4+(748,13+395,47)*0,2</t>
  </si>
  <si>
    <t>24</t>
  </si>
  <si>
    <t>162351123</t>
  </si>
  <si>
    <t>Vodorovné přemístění přes 50 do 500 m výkopku/sypaniny z hornin třídy těžitelnosti II skupiny 4 a 5</t>
  </si>
  <si>
    <t>-92779347</t>
  </si>
  <si>
    <t>328,923+22,012+168,34+63,849</t>
  </si>
  <si>
    <t>25</t>
  </si>
  <si>
    <t>162751117</t>
  </si>
  <si>
    <t>Vodorovné přemístění přes 9 000 do 10000 m výkopku/sypaniny z horniny třídy těžitelnosti I skupiny 1 až 3</t>
  </si>
  <si>
    <t>2058261467</t>
  </si>
  <si>
    <t>2164,48*0,2+232,771+468,755+73,014+46,838+463,22*0,35*0,35+47,9*0,4*0,4-(748,13-29,25*2+395,47)*0,2</t>
  </si>
  <si>
    <t>26</t>
  </si>
  <si>
    <t>162751119</t>
  </si>
  <si>
    <t>Příplatek k vodorovnému přemístění výkopku/sypaniny z horniny třídy těžitelnosti I skupiny 1 až 3 ZKD 1000 m přes 10000 m</t>
  </si>
  <si>
    <t>152097579</t>
  </si>
  <si>
    <t>1101,662*19 'Přepočtené koeficientem množství</t>
  </si>
  <si>
    <t>27</t>
  </si>
  <si>
    <t>162751137</t>
  </si>
  <si>
    <t>Vodorovné přemístění přes 9 000 do 10000 m výkopku/sypaniny z horniny třídy těžitelnosti II skupiny 4 a 5</t>
  </si>
  <si>
    <t>-436602748</t>
  </si>
  <si>
    <t>328,923+22,012-63,849-168,34</t>
  </si>
  <si>
    <t>28</t>
  </si>
  <si>
    <t>162751139</t>
  </si>
  <si>
    <t>Příplatek k vodorovnému přemístění výkopku/sypaniny z horniny třídy těžitelnosti II skupiny 4 a 5 ZKD 1000 m přes 10000 m</t>
  </si>
  <si>
    <t>227419289</t>
  </si>
  <si>
    <t>118,746*19 'Přepočtené koeficientem množství</t>
  </si>
  <si>
    <t>29</t>
  </si>
  <si>
    <t>167151111</t>
  </si>
  <si>
    <t>Nakládání výkopku z hornin třídy těžitelnosti I skupiny 1 až 3 přes 100 m3</t>
  </si>
  <si>
    <t>542688600</t>
  </si>
  <si>
    <t>2164,48*0,2+232,771+468,755+73,014+46,838+463,22*0,35*0,35+47,9*0,4*0,4</t>
  </si>
  <si>
    <t>30</t>
  </si>
  <si>
    <t>167151112</t>
  </si>
  <si>
    <t>Nakládání výkopku z hornin třídy těžitelnosti II skupiny 4 a 5 přes 100 m3</t>
  </si>
  <si>
    <t>1511172049</t>
  </si>
  <si>
    <t>328,923+22,012</t>
  </si>
  <si>
    <t>31</t>
  </si>
  <si>
    <t>171151103</t>
  </si>
  <si>
    <t>Uložení sypaniny z hornin soudržných do násypů zhutněných strojně</t>
  </si>
  <si>
    <t>2074293645</t>
  </si>
  <si>
    <t>Úprava svahu za kolmým parkováním</t>
  </si>
  <si>
    <t>336,68*0,5</t>
  </si>
  <si>
    <t>32</t>
  </si>
  <si>
    <t>171201231</t>
  </si>
  <si>
    <t>Poplatek za uložení zeminy a kamení na recyklační skládce (skládkovné) kód odpadu 17 05 04</t>
  </si>
  <si>
    <t>t</t>
  </si>
  <si>
    <t>-909791971</t>
  </si>
  <si>
    <t>1101,662+118,746</t>
  </si>
  <si>
    <t>1220,408*2 'Přepočtené koeficientem množství</t>
  </si>
  <si>
    <t>33</t>
  </si>
  <si>
    <t>171251201</t>
  </si>
  <si>
    <t>Uložení sypaniny na skládky nebo meziskládky</t>
  </si>
  <si>
    <t>810913705</t>
  </si>
  <si>
    <t>1300,953+328,923+22,012</t>
  </si>
  <si>
    <t>34</t>
  </si>
  <si>
    <t>174151101</t>
  </si>
  <si>
    <t>Zásyp jam, šachet rýh nebo kolem objektů sypaninou se zhutněním</t>
  </si>
  <si>
    <t>1205190209</t>
  </si>
  <si>
    <t>10,4*0,8*1,4</t>
  </si>
  <si>
    <t>(13,15+25,22)*0,8*0,6+(14,15+13,44+10,8)*0,8*1,1</t>
  </si>
  <si>
    <t>35</t>
  </si>
  <si>
    <t>174151101.1</t>
  </si>
  <si>
    <t>Zásyp jam, šachet rýh nebo kolem objektů sypaninou se zhutněním - zásyp objektů modrozelené infrastruktury</t>
  </si>
  <si>
    <t>1183031847</t>
  </si>
  <si>
    <t xml:space="preserve">Otevřená podkladní vrstva </t>
  </si>
  <si>
    <t>(158,9-10*6)*4,37+10*6*2,3*0,5</t>
  </si>
  <si>
    <t>Strukturální substrát</t>
  </si>
  <si>
    <t>2,3*0,9*3,6*10+3,1*2,4*10</t>
  </si>
  <si>
    <t>Výsadbový substrát</t>
  </si>
  <si>
    <t>1,8*3,6*0,9*10</t>
  </si>
  <si>
    <t>Separační vrstva</t>
  </si>
  <si>
    <t>2,3*6*10*0,05+2,3*3,6*10*0,05</t>
  </si>
  <si>
    <t>29,25*0,4*4</t>
  </si>
  <si>
    <t>36</t>
  </si>
  <si>
    <t>M</t>
  </si>
  <si>
    <t>58343810</t>
  </si>
  <si>
    <t>kamenivo drcené hrubé frakce 4/8</t>
  </si>
  <si>
    <t>CS ÚRS 2022 02</t>
  </si>
  <si>
    <t>-446126603</t>
  </si>
  <si>
    <t>11,04*2 'Přepočtené koeficientem množství</t>
  </si>
  <si>
    <t>37</t>
  </si>
  <si>
    <t>58343959</t>
  </si>
  <si>
    <t>kamenivo drcené hrubé frakce 32/63</t>
  </si>
  <si>
    <t>1435605123</t>
  </si>
  <si>
    <t>547,993*2 'Přepočtené koeficientem množství</t>
  </si>
  <si>
    <t>38</t>
  </si>
  <si>
    <t>58343959.1</t>
  </si>
  <si>
    <t>Struktur. substrát - 84% kamenivo drcené hrubé frakce 32/63, 8% Biouhel, 8% Kompost</t>
  </si>
  <si>
    <t>-664904987</t>
  </si>
  <si>
    <t>148,92*2 'Přepočtené koeficientem množství</t>
  </si>
  <si>
    <t>39</t>
  </si>
  <si>
    <t>58343959.2</t>
  </si>
  <si>
    <t>Výsadbový substrát - 70% ornice, 20% štěrk 4/8, 10% písek 0/3</t>
  </si>
  <si>
    <t>-1327163489</t>
  </si>
  <si>
    <t>58,32*2 'Přepočtené koeficientem množství</t>
  </si>
  <si>
    <t>40</t>
  </si>
  <si>
    <t>181951112</t>
  </si>
  <si>
    <t>Úprava pláně v hornině třídy těžitelnosti I skupiny 1 až 3 se zhutněním strojně</t>
  </si>
  <si>
    <t>-1992857754</t>
  </si>
  <si>
    <t>Viz. podkladní vrstvy vozovek</t>
  </si>
  <si>
    <t>3913,208</t>
  </si>
  <si>
    <t>41</t>
  </si>
  <si>
    <t>181351003</t>
  </si>
  <si>
    <t>Rozprostření ornice tl vrstvy do 200 mm pl do 100 m2 v rovině nebo ve svahu do 1:5 strojně</t>
  </si>
  <si>
    <t>-1480201470</t>
  </si>
  <si>
    <t>3,32+115,65+58,82+27,5+20,5+187,73+90,58+203,83+40,2+29,25*4</t>
  </si>
  <si>
    <t>42</t>
  </si>
  <si>
    <t>182351023</t>
  </si>
  <si>
    <t>Rozprostření ornice pl do 100 m2 ve svahu přes 1:5 tl vrstvy do 200 mm strojně</t>
  </si>
  <si>
    <t>819035602</t>
  </si>
  <si>
    <t>433,24-203,83+10,04+235,82-90,58+10,78</t>
  </si>
  <si>
    <t>43</t>
  </si>
  <si>
    <t>184911151</t>
  </si>
  <si>
    <t>Mulčování záhonů kačírkem tl vrstvy přes 0,02 do 0,05 m v rovině a svahu do 1:5</t>
  </si>
  <si>
    <t>-1179777185</t>
  </si>
  <si>
    <t>Plocha odečtena digitálně ze situačních výkresů - mulč ostrůvků v parkovištích</t>
  </si>
  <si>
    <t>1,8*10</t>
  </si>
  <si>
    <t>44</t>
  </si>
  <si>
    <t>793362841</t>
  </si>
  <si>
    <t>45</t>
  </si>
  <si>
    <t>31316007.1</t>
  </si>
  <si>
    <t>D+M síť výztužná svařovaná DIN 488 jakost B500A 150x150mm drát D 8mm - pro ukotvení výsadbového balu v rámci modrozelené infrastruktury</t>
  </si>
  <si>
    <t>1188421511</t>
  </si>
  <si>
    <t>1,5*1,5*10</t>
  </si>
  <si>
    <t>46</t>
  </si>
  <si>
    <t>211971122</t>
  </si>
  <si>
    <t>Zřízení opláštění žeber nebo trativodů geotextilií v rýze nebo zářezu přes 1:2 š přes 2,5 m</t>
  </si>
  <si>
    <t>147673095</t>
  </si>
  <si>
    <t>Opláštění zasakovacího objektu</t>
  </si>
  <si>
    <t>29,25*8+5*16*0,4+2,2*0,4*8</t>
  </si>
  <si>
    <t>Opláštění akumulačního objektu modrozelené infrastruktury</t>
  </si>
  <si>
    <t>158,9*(2,5+2,3+2,9)+5*2</t>
  </si>
  <si>
    <t>47</t>
  </si>
  <si>
    <t>69311081</t>
  </si>
  <si>
    <t>geotextilie netkaná separační, ochranná, filtrační, drenážní PES 300g/m2</t>
  </si>
  <si>
    <t>-343322525</t>
  </si>
  <si>
    <t>1506,57*1,15 'Přepočtené koeficientem množství</t>
  </si>
  <si>
    <t>48</t>
  </si>
  <si>
    <t>175151101</t>
  </si>
  <si>
    <t>Obsypání potrubí strojně sypaninou bez prohození, uloženou do 3 m</t>
  </si>
  <si>
    <t>971842987</t>
  </si>
  <si>
    <t>10,4*0,8*0,5</t>
  </si>
  <si>
    <t>(3,3+13,15*4+14,15+13,44+10,8+25,22)*0,8*0,5</t>
  </si>
  <si>
    <t>49</t>
  </si>
  <si>
    <t>58337302</t>
  </si>
  <si>
    <t>štěrkopísek frakce 0/16</t>
  </si>
  <si>
    <t>553320520</t>
  </si>
  <si>
    <t>51,964*2 'Přepočtené koeficientem množství</t>
  </si>
  <si>
    <t>50</t>
  </si>
  <si>
    <t>451572111</t>
  </si>
  <si>
    <t>Lože pod potrubí otevřený výkop z kameniva drobného těženého</t>
  </si>
  <si>
    <t>CS ÚRS 2023 02</t>
  </si>
  <si>
    <t>-152345133</t>
  </si>
  <si>
    <t>10,4*0,8*0,1</t>
  </si>
  <si>
    <t>(3,3+13,15*4+14,15+13,44+10,8+25,22)*0,1*0,8</t>
  </si>
  <si>
    <t>51</t>
  </si>
  <si>
    <t>58337303</t>
  </si>
  <si>
    <t>štěrkopísek frakce 0/8</t>
  </si>
  <si>
    <t>-951926924</t>
  </si>
  <si>
    <t>10,393*2 'Přepočtené koeficientem množství</t>
  </si>
  <si>
    <t>52</t>
  </si>
  <si>
    <t>183106634.1</t>
  </si>
  <si>
    <t xml:space="preserve">D+M Ochrana teplovodu protikořenovou clonou </t>
  </si>
  <si>
    <t>-675371790</t>
  </si>
  <si>
    <t>2,9*158,9</t>
  </si>
  <si>
    <t>460,81*1,15 'Přepočtené koeficientem množství</t>
  </si>
  <si>
    <t>53</t>
  </si>
  <si>
    <t>RUPKOM6</t>
  </si>
  <si>
    <t>D+M strukturální systém půdních buněk</t>
  </si>
  <si>
    <t>2022288806</t>
  </si>
  <si>
    <t>3,6*1,8*10-1,2*1,2*10</t>
  </si>
  <si>
    <t>Zakládání</t>
  </si>
  <si>
    <t>54</t>
  </si>
  <si>
    <t>211971121</t>
  </si>
  <si>
    <t>Zřízení opláštění žeber nebo trativodů geotextilií v rýze nebo zářezu sklonu přes 1:2 š do 2,5 m</t>
  </si>
  <si>
    <t>2142562971</t>
  </si>
  <si>
    <t>463,22*1,4+47,9*1,6</t>
  </si>
  <si>
    <t>55</t>
  </si>
  <si>
    <t>-1429873794</t>
  </si>
  <si>
    <t>725,148*1,15 'Přepočtené koeficientem množství</t>
  </si>
  <si>
    <t>56</t>
  </si>
  <si>
    <t>212752402</t>
  </si>
  <si>
    <t>Trativod z drenážních trubek korugovaných PE-HD SN 8 perforace 360° včetně lože otevřený výkop DN 150 pro liniové stavby</t>
  </si>
  <si>
    <t>1799591419</t>
  </si>
  <si>
    <t>57</t>
  </si>
  <si>
    <t>212752403</t>
  </si>
  <si>
    <t>Trativod z drenážních trubek korugovaných PE-HD SN 8 perforace 360° včetně lože otevřený výkop DN 200 pro liniové stavby</t>
  </si>
  <si>
    <t>1014236834</t>
  </si>
  <si>
    <t>58</t>
  </si>
  <si>
    <t>212755218</t>
  </si>
  <si>
    <t>Trativody z drenážních trubek plastových flexibilních D 200 mm bez lože</t>
  </si>
  <si>
    <t>-1902893889</t>
  </si>
  <si>
    <t>158,9*3</t>
  </si>
  <si>
    <t>59</t>
  </si>
  <si>
    <t>273313611</t>
  </si>
  <si>
    <t>Základové desky z betonu tř. C 16/20</t>
  </si>
  <si>
    <t>1211371452</t>
  </si>
  <si>
    <t>7*2,9*0,15</t>
  </si>
  <si>
    <t>60</t>
  </si>
  <si>
    <t>273322511</t>
  </si>
  <si>
    <t>Základové desky ze ŽB se zvýšenými nároky na prostředí tř. C 25/30</t>
  </si>
  <si>
    <t>-555948594</t>
  </si>
  <si>
    <t>347,49*0,2</t>
  </si>
  <si>
    <t>61</t>
  </si>
  <si>
    <t>273362021</t>
  </si>
  <si>
    <t>Výztuž základových desek svařovanými sítěmi Kari</t>
  </si>
  <si>
    <t>-628093968</t>
  </si>
  <si>
    <t>0,00395*347,49*0,95</t>
  </si>
  <si>
    <t>62</t>
  </si>
  <si>
    <t>273351121</t>
  </si>
  <si>
    <t>Zřízení bednění základových desek</t>
  </si>
  <si>
    <t>-889732185</t>
  </si>
  <si>
    <t>(7*2+2,9*2)*0,15+(108,75+351,65-11,8-8,74)*0,2</t>
  </si>
  <si>
    <t>63</t>
  </si>
  <si>
    <t>273351122</t>
  </si>
  <si>
    <t>Odstranění bednění základových desek</t>
  </si>
  <si>
    <t>1750323174</t>
  </si>
  <si>
    <t>64</t>
  </si>
  <si>
    <t>274313611</t>
  </si>
  <si>
    <t>Základové pásy z betonu tř. C 16/20</t>
  </si>
  <si>
    <t>-1748863899</t>
  </si>
  <si>
    <t>Základová konstrukce schodiště</t>
  </si>
  <si>
    <t>0,35*0,5*2,9*4</t>
  </si>
  <si>
    <t>65</t>
  </si>
  <si>
    <t>274351121</t>
  </si>
  <si>
    <t>Zřízení bednění základových pasů rovného</t>
  </si>
  <si>
    <t>-1271698977</t>
  </si>
  <si>
    <t>(0,5*0,35+0,5*2,9)*2*4</t>
  </si>
  <si>
    <t>66</t>
  </si>
  <si>
    <t>274351122</t>
  </si>
  <si>
    <t>Odstranění bednění základových pasů rovného</t>
  </si>
  <si>
    <t>-36321904</t>
  </si>
  <si>
    <t>Vodorovné konstrukce</t>
  </si>
  <si>
    <t>67</t>
  </si>
  <si>
    <t>434191423.1</t>
  </si>
  <si>
    <t>Osazení vybouraných a očištěných schodišťových stupňů kamenných pemrlovaných do vrstvy podkladního betonu</t>
  </si>
  <si>
    <t>-1272429175</t>
  </si>
  <si>
    <t>Stupně stávajícího schodiště</t>
  </si>
  <si>
    <t>18*2,37</t>
  </si>
  <si>
    <t>Stupeň nový</t>
  </si>
  <si>
    <t>2,37</t>
  </si>
  <si>
    <t>68</t>
  </si>
  <si>
    <t>58388010</t>
  </si>
  <si>
    <t>stupeň schodišťový žulový plný 150x300x1000mm rovný tryskaný</t>
  </si>
  <si>
    <t>kus</t>
  </si>
  <si>
    <t>-1507625471</t>
  </si>
  <si>
    <t>69</t>
  </si>
  <si>
    <t>434313113</t>
  </si>
  <si>
    <t>Schody z vibrolisovaných prefabrikátů se zřízením podkladních stupňů z betonu C 16/20</t>
  </si>
  <si>
    <t>1848348782</t>
  </si>
  <si>
    <t>Stromové zábrany</t>
  </si>
  <si>
    <t>10*0,75</t>
  </si>
  <si>
    <t>70</t>
  </si>
  <si>
    <t>59217020.1</t>
  </si>
  <si>
    <t>D+M obrubník betonový chodníkový 250x100x250mm pro podložení dlažby v blízkosti stromů</t>
  </si>
  <si>
    <t>-830997290</t>
  </si>
  <si>
    <t>(1,7+1,4*2)*10</t>
  </si>
  <si>
    <t>Komunikace pozemní</t>
  </si>
  <si>
    <t>71</t>
  </si>
  <si>
    <t>561041121</t>
  </si>
  <si>
    <t>Zřízení podkladu ze zeminy upravené vápnem, cementem, směsnými pojivy tl přes 250 do 300 mm pl přes 1000 do 5000 m2</t>
  </si>
  <si>
    <t>802732615</t>
  </si>
  <si>
    <t>1641,675+2271,533</t>
  </si>
  <si>
    <t>72</t>
  </si>
  <si>
    <t>58530170</t>
  </si>
  <si>
    <t>vápno nehašené CL 90-Q pro úpravu zemin standardní</t>
  </si>
  <si>
    <t>1510104899</t>
  </si>
  <si>
    <t>3913,208*0,0063 'Přepočtené koeficientem množství</t>
  </si>
  <si>
    <t>73</t>
  </si>
  <si>
    <t>564801012</t>
  </si>
  <si>
    <t>Podklad ze štěrkodrtě ŠD plochy do 100 m2 tl 40 mm - Lomová výsivka 0-4mm</t>
  </si>
  <si>
    <t>1904423105</t>
  </si>
  <si>
    <t>42,39+29,19+44,77+75,31</t>
  </si>
  <si>
    <t>74</t>
  </si>
  <si>
    <t>564811012</t>
  </si>
  <si>
    <t>Podklad ze štěrkodrtě ŠD plochy do 100 m2 tl 60 mm</t>
  </si>
  <si>
    <t>956048902</t>
  </si>
  <si>
    <t>75</t>
  </si>
  <si>
    <t>564851111</t>
  </si>
  <si>
    <t>Podklad ze štěrkodrtě ŠD plochy přes 100 m2 tl 150 mm</t>
  </si>
  <si>
    <t>-910075273</t>
  </si>
  <si>
    <t>27,24+2,82+39,25+666,19+636,34+191,66</t>
  </si>
  <si>
    <t>1563,5*1,05 'Přepočtené koeficientem množství</t>
  </si>
  <si>
    <t>76</t>
  </si>
  <si>
    <t>564861111</t>
  </si>
  <si>
    <t>Podklad ze štěrkodrtě ŠD plochy přes 100 m2 tl 200 mm</t>
  </si>
  <si>
    <t>2025189679</t>
  </si>
  <si>
    <t>851,05+198,17+1015,81</t>
  </si>
  <si>
    <t>2065,03*1,1 'Přepočtené koeficientem množství</t>
  </si>
  <si>
    <t>77</t>
  </si>
  <si>
    <t>564910411</t>
  </si>
  <si>
    <t>Podklad z asfaltového recyklátu plochy do 100 m2 tl 50 mm</t>
  </si>
  <si>
    <t>1852989196</t>
  </si>
  <si>
    <t>34,93+234,07-5+77,95+175,1+66,88+52,41</t>
  </si>
  <si>
    <t>78</t>
  </si>
  <si>
    <t>564952112</t>
  </si>
  <si>
    <t>Podklad z mechanicky zpevněného kameniva MZK tl 160 mm</t>
  </si>
  <si>
    <t>924119154</t>
  </si>
  <si>
    <t>254,155-39,25+800,905</t>
  </si>
  <si>
    <t>1015,81*1,05 'Přepočtené koeficientem množství</t>
  </si>
  <si>
    <t>79</t>
  </si>
  <si>
    <t>564962112</t>
  </si>
  <si>
    <t>Podklad z mechanicky zpevněného kameniva MZK tl 210 mm</t>
  </si>
  <si>
    <t>-740373038</t>
  </si>
  <si>
    <t>198,17*1,05 'Přepočtené koeficientem množství</t>
  </si>
  <si>
    <t>80</t>
  </si>
  <si>
    <t>565145111</t>
  </si>
  <si>
    <t>Asfaltový beton vrstva podkladní ACP 16 (obalované kamenivo OKS) tl 60 mm š do 3 m</t>
  </si>
  <si>
    <t>-1433933479</t>
  </si>
  <si>
    <t>81</t>
  </si>
  <si>
    <t>567122111.1</t>
  </si>
  <si>
    <t>Podklad ze směsi stmelené cementem SC C 8/10 (KSC I) tl 110 mm</t>
  </si>
  <si>
    <t>2008022095</t>
  </si>
  <si>
    <t>851,05*1,05 'Přepočtené koeficientem množství</t>
  </si>
  <si>
    <t>82</t>
  </si>
  <si>
    <t>573211107</t>
  </si>
  <si>
    <t>Postřik živičný spojovací z asfaltu v množství 0,30 kg/m2</t>
  </si>
  <si>
    <t>-631860832</t>
  </si>
  <si>
    <t>83</t>
  </si>
  <si>
    <t>573211111</t>
  </si>
  <si>
    <t>Postřik živičný spojovací z asfaltu v množství 0,60 kg/m2</t>
  </si>
  <si>
    <t>-2056427313</t>
  </si>
  <si>
    <t>84</t>
  </si>
  <si>
    <t>577134111</t>
  </si>
  <si>
    <t>Asfaltový beton vrstva obrusná ACO 11 (ABS) tř. I tl 40 mm š do 3 m z nemodifikovaného asfaltu</t>
  </si>
  <si>
    <t>799571126</t>
  </si>
  <si>
    <t>Plocha vozovky</t>
  </si>
  <si>
    <t>53,04+798,01</t>
  </si>
  <si>
    <t>85</t>
  </si>
  <si>
    <t>591211111</t>
  </si>
  <si>
    <t>Kladení dlažby z kostek drobných z kamene do lože z kameniva těženého tl 50 mm</t>
  </si>
  <si>
    <t>953974445</t>
  </si>
  <si>
    <t>123,3+12,57+2,8*2+13,51+43,19</t>
  </si>
  <si>
    <t>86</t>
  </si>
  <si>
    <t>58381007</t>
  </si>
  <si>
    <t>kostka štípaná dlažební žula drobná 8/10</t>
  </si>
  <si>
    <t>-2090558363</t>
  </si>
  <si>
    <t>198,17-24,98</t>
  </si>
  <si>
    <t>173,19*1,02 'Přepočtené koeficientem množství</t>
  </si>
  <si>
    <t>87</t>
  </si>
  <si>
    <t>591411111.1</t>
  </si>
  <si>
    <t>Kladení dlažby z mozaiky jednobarevné komunikací pro pěší lože z kameniva s využitím vybourané dlažby</t>
  </si>
  <si>
    <t>1501388095</t>
  </si>
  <si>
    <t>19,35+2,63*3</t>
  </si>
  <si>
    <t>88</t>
  </si>
  <si>
    <t>594511112.1</t>
  </si>
  <si>
    <t>Kladení dlažby z lomového kamene tl do 100 mm s provedením lože z betonu - lemování slepeckých úprav</t>
  </si>
  <si>
    <t>-341763069</t>
  </si>
  <si>
    <t>(4,34+9,92)*0,25</t>
  </si>
  <si>
    <t>89</t>
  </si>
  <si>
    <t>58381154.1</t>
  </si>
  <si>
    <t>deska dlažební tryskaná žula 400x250mm tl 80mm</t>
  </si>
  <si>
    <t>1217369726</t>
  </si>
  <si>
    <t>3,565*1,05 'Přepočtené koeficientem množství</t>
  </si>
  <si>
    <t>90</t>
  </si>
  <si>
    <t>596212210</t>
  </si>
  <si>
    <t>Kladení zámkové dlažby pozemních komunikací ručně tl 80 mm skupiny A pl do 50 m2</t>
  </si>
  <si>
    <t>112217283</t>
  </si>
  <si>
    <t>2,82</t>
  </si>
  <si>
    <t>91</t>
  </si>
  <si>
    <t>59245226</t>
  </si>
  <si>
    <t>dlažba pro nevidomé betonová 200x100mm tl 80mm barevná</t>
  </si>
  <si>
    <t>841458061</t>
  </si>
  <si>
    <t>2,82*1,05 'Přepočtené koeficientem množství</t>
  </si>
  <si>
    <t>92</t>
  </si>
  <si>
    <t>596212212</t>
  </si>
  <si>
    <t>Kladení betonové dlažby pozemních komunikací ručně tl 80 mm skupiny A pl přes 100 do 300 m2</t>
  </si>
  <si>
    <t>-219511913</t>
  </si>
  <si>
    <t>39,25+9*8+76,74+16,95+25,89+2,78+4,35*0,1*40+1,85*0,1*17</t>
  </si>
  <si>
    <t>93</t>
  </si>
  <si>
    <t>59245020.1</t>
  </si>
  <si>
    <t>dlažba skladebná betonová 300x100mm tl 80mm přírodní</t>
  </si>
  <si>
    <t>2118991209</t>
  </si>
  <si>
    <t>253,045*1,02 'Přepočtené koeficientem množství</t>
  </si>
  <si>
    <t>94</t>
  </si>
  <si>
    <t>596412210.1</t>
  </si>
  <si>
    <t>Kladení dlažby z vegetačních tvárnic pozemních komunikací tl 80 mm pl do 50 m2, vč. konstrukce trávníku</t>
  </si>
  <si>
    <t>-87973327</t>
  </si>
  <si>
    <t>544,84+23,31+23,5+29,97+23,31*2+30,53+22,41+23,31+30,34+23,31*2-4,35*0,1*40-1,85*0,1*17</t>
  </si>
  <si>
    <t>95</t>
  </si>
  <si>
    <t>59245038</t>
  </si>
  <si>
    <t>dlažba plošná vegetační betonová 300x100mm tl 80mm přírodní</t>
  </si>
  <si>
    <t>-164268593</t>
  </si>
  <si>
    <t>800,905*1,03 'Přepočtené koeficientem množství</t>
  </si>
  <si>
    <t>96</t>
  </si>
  <si>
    <t>596811120</t>
  </si>
  <si>
    <t>Kladení betonové dlažby komunikací pro pěší do lože z kameniva velikosti do 0,09 m2 pl do 50 m2</t>
  </si>
  <si>
    <t>-723716750</t>
  </si>
  <si>
    <t>634,14+32,05</t>
  </si>
  <si>
    <t>97</t>
  </si>
  <si>
    <t>59245018.1</t>
  </si>
  <si>
    <t>dlažba skladebná betonová 300x100mm tl 60mm přírodní</t>
  </si>
  <si>
    <t>1885139419</t>
  </si>
  <si>
    <t>672,87-41,63+2,9</t>
  </si>
  <si>
    <t>634,14*1,02 'Přepočtené koeficientem množství</t>
  </si>
  <si>
    <t>98</t>
  </si>
  <si>
    <t>59245006</t>
  </si>
  <si>
    <t>dlažba pro nevidomé betonová 200x100mm tl 60mm barevná</t>
  </si>
  <si>
    <t>1127542168</t>
  </si>
  <si>
    <t>8,02+3,64+1,77+0,84+5+2,78+1,6+0,6*12+1,2</t>
  </si>
  <si>
    <t>32,05*1,05 'Přepočtené koeficientem množství</t>
  </si>
  <si>
    <t>99</t>
  </si>
  <si>
    <t>777612209.1</t>
  </si>
  <si>
    <t>Úprava nástupního a výstupního stupně schodiště pro bezbariérové užívání</t>
  </si>
  <si>
    <t>-1160938382</t>
  </si>
  <si>
    <t>2,3*4</t>
  </si>
  <si>
    <t>Trubní vedení</t>
  </si>
  <si>
    <t>100</t>
  </si>
  <si>
    <t>871353121</t>
  </si>
  <si>
    <t>Montáž kanalizačního potrubí hladkého plnostěnného SN 8 z PVC-U DN 200</t>
  </si>
  <si>
    <t>61118541</t>
  </si>
  <si>
    <t>10,4*1,4</t>
  </si>
  <si>
    <t>3,3+13,15*4+14,15+2,9*3+13,44+10,8+25,22</t>
  </si>
  <si>
    <t>101</t>
  </si>
  <si>
    <t>28611168</t>
  </si>
  <si>
    <t>trubka kanalizační PVC-U plnostěnná jednovrstvá DN 200x3000mm SN8</t>
  </si>
  <si>
    <t>-945569010</t>
  </si>
  <si>
    <t>128,21*1,03 'Přepočtené koeficientem množství</t>
  </si>
  <si>
    <t>102</t>
  </si>
  <si>
    <t>877350310</t>
  </si>
  <si>
    <t>Montáž kolen na kanalizačním potrubí z PP nebo tvrdého PVC trub hladkých plnostěnných DN 200</t>
  </si>
  <si>
    <t>1744214677</t>
  </si>
  <si>
    <t>103</t>
  </si>
  <si>
    <t>28651013</t>
  </si>
  <si>
    <t>koleno kanalizační PVC-U plnostěnné s rázovou odolností 200x15°</t>
  </si>
  <si>
    <t>57544527</t>
  </si>
  <si>
    <t>104</t>
  </si>
  <si>
    <t>28651014</t>
  </si>
  <si>
    <t>koleno kanalizační PVC-U plnostěnné s rázovou odolností 200x30°</t>
  </si>
  <si>
    <t>1000879110</t>
  </si>
  <si>
    <t>105</t>
  </si>
  <si>
    <t>28651015</t>
  </si>
  <si>
    <t>koleno kanalizační PVC-U plnostěnné s rázovou odolností 200x45°</t>
  </si>
  <si>
    <t>2072877607</t>
  </si>
  <si>
    <t>106</t>
  </si>
  <si>
    <t>877350320</t>
  </si>
  <si>
    <t>Montáž odboček na kanalizačním potrubí z PP nebo tvrdého PVC-U trub hladkých plnostěnných DN 200</t>
  </si>
  <si>
    <t>-160285666</t>
  </si>
  <si>
    <t>107</t>
  </si>
  <si>
    <t>28611396</t>
  </si>
  <si>
    <t>odbočka kanalizační plastová s hrdlem KG 200/200/45°</t>
  </si>
  <si>
    <t>-406848529</t>
  </si>
  <si>
    <t>108</t>
  </si>
  <si>
    <t>894410102</t>
  </si>
  <si>
    <t>Osazení betonových dílců pro kanalizační šachty DN 1000 šachtové dno výšky 800 mm</t>
  </si>
  <si>
    <t>2139488365</t>
  </si>
  <si>
    <t>109</t>
  </si>
  <si>
    <t>59224338</t>
  </si>
  <si>
    <t>dno betonové šachty DN 1000 kanalizační výšky 80cm</t>
  </si>
  <si>
    <t>-988807952</t>
  </si>
  <si>
    <t>110</t>
  </si>
  <si>
    <t>894410212</t>
  </si>
  <si>
    <t>Osazení betonových dílců pro kanalizační šachty DN 1000 skruž rovná výšky 500 mm</t>
  </si>
  <si>
    <t>-872337930</t>
  </si>
  <si>
    <t>111</t>
  </si>
  <si>
    <t>59224161</t>
  </si>
  <si>
    <t>skruž betonová kanalizační se stupadly 100x50x12cm</t>
  </si>
  <si>
    <t>-1514636387</t>
  </si>
  <si>
    <t>112</t>
  </si>
  <si>
    <t>894410213</t>
  </si>
  <si>
    <t>Osazení betonových dílců pro kanalizační šachty DN 1000 skruž rovná výšky 1000 mm</t>
  </si>
  <si>
    <t>-1221765999</t>
  </si>
  <si>
    <t>113</t>
  </si>
  <si>
    <t>59224162</t>
  </si>
  <si>
    <t>skruž betonová kanalizační se stupadly 100x100x12cm</t>
  </si>
  <si>
    <t>1820710129</t>
  </si>
  <si>
    <t>114</t>
  </si>
  <si>
    <t>894410232</t>
  </si>
  <si>
    <t>Osazení betonových dílců pro kanalizační šachty DN 1000 skruž přechodová (konus)</t>
  </si>
  <si>
    <t>1737388644</t>
  </si>
  <si>
    <t>115</t>
  </si>
  <si>
    <t>59224312</t>
  </si>
  <si>
    <t>konus betonové šachty DN 1000 kanalizační 100x62,5x58cm tl stěny 12 stupadla poplastovaná</t>
  </si>
  <si>
    <t>1936958283</t>
  </si>
  <si>
    <t>116</t>
  </si>
  <si>
    <t>59224348</t>
  </si>
  <si>
    <t>těsnění elastomerové pro spojení šachetních dílů DN 1000</t>
  </si>
  <si>
    <t>1762959108</t>
  </si>
  <si>
    <t>117</t>
  </si>
  <si>
    <t>894812203</t>
  </si>
  <si>
    <t>Revizní a čistící šachta z PP šachtové dno DN 425/150 s přítokem tvaru T</t>
  </si>
  <si>
    <t>-506148527</t>
  </si>
  <si>
    <t>118</t>
  </si>
  <si>
    <t>894812231</t>
  </si>
  <si>
    <t>Revizní a čistící šachta z PP DN 425 šachtová roura korugovaná bez hrdla světlé hloubky 1500 mm</t>
  </si>
  <si>
    <t>1233266634</t>
  </si>
  <si>
    <t>119</t>
  </si>
  <si>
    <t>894812249</t>
  </si>
  <si>
    <t>Příplatek k rourám revizní a čistící šachty z PP DN 425 za uříznutí šachtové roury</t>
  </si>
  <si>
    <t>-45432363</t>
  </si>
  <si>
    <t>120</t>
  </si>
  <si>
    <t>894812261</t>
  </si>
  <si>
    <t>Revizní a čistící šachta z PP DN 425 poklop litinový s teleskopickou rourou pro zatížení 3 t</t>
  </si>
  <si>
    <t>-818372265</t>
  </si>
  <si>
    <t>121</t>
  </si>
  <si>
    <t>895941342</t>
  </si>
  <si>
    <t>Osazení vpusti uliční DN 500 z betonových dílců dno nízké s kalištěm</t>
  </si>
  <si>
    <t>127542067</t>
  </si>
  <si>
    <t>122</t>
  </si>
  <si>
    <t>895941351</t>
  </si>
  <si>
    <t>Osazení vpusti uliční DN 500 z betonových dílců skruž horní pro čtvercovou vtokovou mříž</t>
  </si>
  <si>
    <t>447429714</t>
  </si>
  <si>
    <t>123</t>
  </si>
  <si>
    <t>895941361</t>
  </si>
  <si>
    <t>Osazení vpusti uliční DN 500 z betonových dílců skruž středová 290 mm</t>
  </si>
  <si>
    <t>-1021061326</t>
  </si>
  <si>
    <t>124</t>
  </si>
  <si>
    <t>895941367</t>
  </si>
  <si>
    <t>Osazení vpusti uliční DN 500 z betonových dílců skruž se zápachovou uzávěrkou</t>
  </si>
  <si>
    <t>-984492179</t>
  </si>
  <si>
    <t>125</t>
  </si>
  <si>
    <t>899204112</t>
  </si>
  <si>
    <t>Osazení mříží litinových včetně rámů a košů na bahno pro třídu zatížení D400, E600</t>
  </si>
  <si>
    <t>1916101647</t>
  </si>
  <si>
    <t>126</t>
  </si>
  <si>
    <t>59224468</t>
  </si>
  <si>
    <t>vpusť uliční DN 500 skruž průběžná 500/590x65mm betonová se zápachovou uzávěrkou 200mm PVC</t>
  </si>
  <si>
    <t>526857165</t>
  </si>
  <si>
    <t>127</t>
  </si>
  <si>
    <t>59224461</t>
  </si>
  <si>
    <t>vpusť uliční DN 500 skruž průběžná nízká betonová 500/290x65mm</t>
  </si>
  <si>
    <t>1066399640</t>
  </si>
  <si>
    <t>128</t>
  </si>
  <si>
    <t>59224469</t>
  </si>
  <si>
    <t>vpusť uliční DN 500 kaliště nízké 500/225x65mm</t>
  </si>
  <si>
    <t>-1597230071</t>
  </si>
  <si>
    <t>129</t>
  </si>
  <si>
    <t>59224460</t>
  </si>
  <si>
    <t>vpusť uliční DN 500 betonová 500x190x65mm čtvercový poklop</t>
  </si>
  <si>
    <t>-262644572</t>
  </si>
  <si>
    <t>130</t>
  </si>
  <si>
    <t>55242320</t>
  </si>
  <si>
    <t>mříž vtoková litinová plochá 500x500mm</t>
  </si>
  <si>
    <t>-127604053</t>
  </si>
  <si>
    <t>131</t>
  </si>
  <si>
    <t>899104112</t>
  </si>
  <si>
    <t>Osazení poklopů litinových, ocelových nebo železobetonových včetně rámů pro třídu zatížení D400, E600</t>
  </si>
  <si>
    <t>224157974</t>
  </si>
  <si>
    <t>132</t>
  </si>
  <si>
    <t>55241017.2</t>
  </si>
  <si>
    <t>poklop šachtový litinový kruhový DN 600 s odvětráním tř D400 pro běžný provoz</t>
  </si>
  <si>
    <t>-729849213</t>
  </si>
  <si>
    <t>133</t>
  </si>
  <si>
    <t>63126079</t>
  </si>
  <si>
    <t>rám pro uložení roštů a poklopů kompozitní L60x82/10mm, nerez. pracny, těsnění, C250, D400</t>
  </si>
  <si>
    <t>1361773356</t>
  </si>
  <si>
    <t>134</t>
  </si>
  <si>
    <t>899914215.1</t>
  </si>
  <si>
    <t xml:space="preserve">Montáž  chráničky D přes 300 do 350 mm</t>
  </si>
  <si>
    <t>820149118</t>
  </si>
  <si>
    <t>135</t>
  </si>
  <si>
    <t>8500198102.1</t>
  </si>
  <si>
    <t xml:space="preserve">Chránička dělená pevná D300 mm </t>
  </si>
  <si>
    <t>904514559</t>
  </si>
  <si>
    <t>136</t>
  </si>
  <si>
    <t>RUPKOM M2</t>
  </si>
  <si>
    <t>Výšková úprava krycího hrnce, šoupěte nebo hydrantu, vč. dodávky a montáže nových poklopů litina</t>
  </si>
  <si>
    <t>-652029129</t>
  </si>
  <si>
    <t>137</t>
  </si>
  <si>
    <t>RUPKOM M3</t>
  </si>
  <si>
    <t xml:space="preserve">Napojení kanalizační přípojky (PVC KG DN200mm) na stávající jednotnou kanalizační stoku  navrtávkou se třmenovým sedlem</t>
  </si>
  <si>
    <t>-583496771</t>
  </si>
  <si>
    <t>138</t>
  </si>
  <si>
    <t>RUPKOM7</t>
  </si>
  <si>
    <t xml:space="preserve">D+M atypického kalového koše šachtovpustí </t>
  </si>
  <si>
    <t>-224567090</t>
  </si>
  <si>
    <t>139</t>
  </si>
  <si>
    <t>RUPKOM8</t>
  </si>
  <si>
    <t xml:space="preserve">Navrtávky šachet a uličních vpustí pro připojení drenážních potrubí </t>
  </si>
  <si>
    <t>kpl</t>
  </si>
  <si>
    <t>-285666299</t>
  </si>
  <si>
    <t>140</t>
  </si>
  <si>
    <t>RUPKOM9</t>
  </si>
  <si>
    <t>D+M mělká monolitická vpust havarijního přepadu umístěná na přebetonování teplovodu, osazená rámem s vtokovou mříží D400</t>
  </si>
  <si>
    <t>205893893</t>
  </si>
  <si>
    <t>Ostatní konstrukce a práce, bourání</t>
  </si>
  <si>
    <t>141</t>
  </si>
  <si>
    <t>914111111</t>
  </si>
  <si>
    <t>Montáž svislé dopravní značky do velikosti 1 m2 objímkami na sloupek nebo konzolu</t>
  </si>
  <si>
    <t>-1946441610</t>
  </si>
  <si>
    <t>1+1+1+2+1+1+1+1+2</t>
  </si>
  <si>
    <t>142</t>
  </si>
  <si>
    <t>914111112</t>
  </si>
  <si>
    <t>Montáž svislé dopravní značky do velikosti 1 m2 páskováním na sloup</t>
  </si>
  <si>
    <t>-824012179</t>
  </si>
  <si>
    <t>143</t>
  </si>
  <si>
    <t>40445608</t>
  </si>
  <si>
    <t>značky upravující přednost P1, P4 700mm</t>
  </si>
  <si>
    <t>-718368790</t>
  </si>
  <si>
    <t>144</t>
  </si>
  <si>
    <t>40445612</t>
  </si>
  <si>
    <t>značky upravující přednost P2, P3, P8 750mm</t>
  </si>
  <si>
    <t>-2097151669</t>
  </si>
  <si>
    <t>145</t>
  </si>
  <si>
    <t>40445625</t>
  </si>
  <si>
    <t>informativní značky provozní IP8, IP9, IP11-IP13 500x700mm</t>
  </si>
  <si>
    <t>1227740349</t>
  </si>
  <si>
    <t>1+1+1+1</t>
  </si>
  <si>
    <t>146</t>
  </si>
  <si>
    <t>40445651</t>
  </si>
  <si>
    <t>informativní značky zónové IZ1, IZ2, IZ8, IZ9 1000x1000mm</t>
  </si>
  <si>
    <t>-2059612441</t>
  </si>
  <si>
    <t>147</t>
  </si>
  <si>
    <t>40445650</t>
  </si>
  <si>
    <t>dodatkové tabulky E7, E12, E13 500x300mm</t>
  </si>
  <si>
    <t>1811181100</t>
  </si>
  <si>
    <t>1+1</t>
  </si>
  <si>
    <t>148</t>
  </si>
  <si>
    <t>40445649</t>
  </si>
  <si>
    <t>dodatkové tabulky E3-E5, E8, E14-E16 500x150mm</t>
  </si>
  <si>
    <t>-2087720467</t>
  </si>
  <si>
    <t>149</t>
  </si>
  <si>
    <t>914511111</t>
  </si>
  <si>
    <t>Montáž sloupku dopravních značek délky do 3,5 m s betonovým základem</t>
  </si>
  <si>
    <t>-1004855044</t>
  </si>
  <si>
    <t>1+1+1+1+1+1+1+1</t>
  </si>
  <si>
    <t>150</t>
  </si>
  <si>
    <t>40445235</t>
  </si>
  <si>
    <t>sloupek pro dopravní značku Al D 60mm v 3,5m</t>
  </si>
  <si>
    <t>1002815805</t>
  </si>
  <si>
    <t>1+1+1+1+1+1</t>
  </si>
  <si>
    <t>151</t>
  </si>
  <si>
    <t>40445240</t>
  </si>
  <si>
    <t>patka pro sloupek Al D 60mm</t>
  </si>
  <si>
    <t>1298248722</t>
  </si>
  <si>
    <t>152</t>
  </si>
  <si>
    <t>919521110</t>
  </si>
  <si>
    <t>Zřízení silničního propustku z trub betonových nebo ŽB DN 300</t>
  </si>
  <si>
    <t>217657817</t>
  </si>
  <si>
    <t>153</t>
  </si>
  <si>
    <t>59222020</t>
  </si>
  <si>
    <t>trouba ŽB hrdlová DN 300</t>
  </si>
  <si>
    <t>-1677591106</t>
  </si>
  <si>
    <t>3*1,01 'Přepočtené koeficientem množství</t>
  </si>
  <si>
    <t>154</t>
  </si>
  <si>
    <t>919535556</t>
  </si>
  <si>
    <t>Obetonování trubního propustku betonem se zvýšenými nároky na prostředí tř. C 25/30</t>
  </si>
  <si>
    <t>-621189390</t>
  </si>
  <si>
    <t>3*(0,8*0,2*2+0,4*0,2*2)</t>
  </si>
  <si>
    <t>155</t>
  </si>
  <si>
    <t>RUPKOM10</t>
  </si>
  <si>
    <t>Úprava nátoku a výtoku z trubního propustku žulovým dlážděním do betonu</t>
  </si>
  <si>
    <t>1037962800</t>
  </si>
  <si>
    <t>156</t>
  </si>
  <si>
    <t>966006132</t>
  </si>
  <si>
    <t>Odstranění značek dopravních nebo orientačních se sloupky s betonovými patkami</t>
  </si>
  <si>
    <t>736500896</t>
  </si>
  <si>
    <t>157</t>
  </si>
  <si>
    <t>966006211</t>
  </si>
  <si>
    <t>Odstranění svislých dopravních značek ze sloupů, sloupků nebo konzol</t>
  </si>
  <si>
    <t>-590414119</t>
  </si>
  <si>
    <t>158</t>
  </si>
  <si>
    <t>915211111</t>
  </si>
  <si>
    <t>Vodorovné dopravní značení dělící čáry souvislé š 125 mm bílý plast</t>
  </si>
  <si>
    <t>-1395963701</t>
  </si>
  <si>
    <t>5*2</t>
  </si>
  <si>
    <t>159</t>
  </si>
  <si>
    <t>915211121</t>
  </si>
  <si>
    <t>Vodorovné dopravní značení dělící čáry přerušované š 125 mm bílý plast</t>
  </si>
  <si>
    <t>-1086320057</t>
  </si>
  <si>
    <t>160</t>
  </si>
  <si>
    <t>915231111</t>
  </si>
  <si>
    <t>Vodorovné dopravní značení přechody pro chodce, šipky, symboly bílý plast</t>
  </si>
  <si>
    <t>1479564980</t>
  </si>
  <si>
    <t>161</t>
  </si>
  <si>
    <t>915311112</t>
  </si>
  <si>
    <t>Předformátované vodorovné dopravní značení dopravní značky do 2 m2 - vyhrazené stání ZTP</t>
  </si>
  <si>
    <t>1748844091</t>
  </si>
  <si>
    <t>162</t>
  </si>
  <si>
    <t>916111113</t>
  </si>
  <si>
    <t>Osazení obruby z velkých kostek s boční opěrou do lože z betonu prostého</t>
  </si>
  <si>
    <t>-1538517608</t>
  </si>
  <si>
    <t>25,83+92,96+33,44+69,42+69,49</t>
  </si>
  <si>
    <t>163</t>
  </si>
  <si>
    <t>58381008</t>
  </si>
  <si>
    <t>kostka štípaná dlažební žula velká 15/17</t>
  </si>
  <si>
    <t>-1682056072</t>
  </si>
  <si>
    <t>291,14*0,17 'Přepočtené koeficientem množství</t>
  </si>
  <si>
    <t>164</t>
  </si>
  <si>
    <t>916111123.1</t>
  </si>
  <si>
    <t>Osazení obruby z drobných kostek s boční opěrou do lože z betonu prostého ve dvou řadách</t>
  </si>
  <si>
    <t>1648927448</t>
  </si>
  <si>
    <t>1,19+128,17+93,08+45,16+100,42*2+60,32+59,23</t>
  </si>
  <si>
    <t>165</t>
  </si>
  <si>
    <t>2006292379</t>
  </si>
  <si>
    <t>587,99*0,2 'Přepočtené koeficientem množství</t>
  </si>
  <si>
    <t>166</t>
  </si>
  <si>
    <t>916131213</t>
  </si>
  <si>
    <t>Osazení silničního obrubníku betonového stojatého s boční opěrou do lože z betonu prostého</t>
  </si>
  <si>
    <t>-473167913</t>
  </si>
  <si>
    <t>191,39+167,65+0,4+1,59+1,9+1,85*23</t>
  </si>
  <si>
    <t>167</t>
  </si>
  <si>
    <t>59217029</t>
  </si>
  <si>
    <t>obrubník betonový silniční nájezdový 1000x150x150mm</t>
  </si>
  <si>
    <t>1326860755</t>
  </si>
  <si>
    <t>405,48*1,02 'Přepočtené koeficientem množství</t>
  </si>
  <si>
    <t>168</t>
  </si>
  <si>
    <t>916231213</t>
  </si>
  <si>
    <t>Osazení chodníkového obrubníku betonového stojatého s boční opěrou do lože z betonu prostého</t>
  </si>
  <si>
    <t>-1074097640</t>
  </si>
  <si>
    <t>5,78</t>
  </si>
  <si>
    <t>169</t>
  </si>
  <si>
    <t>59217016</t>
  </si>
  <si>
    <t>obrubník betonový chodníkový 1000x80x250mm</t>
  </si>
  <si>
    <t>-1114913075</t>
  </si>
  <si>
    <t>5,78*1,02 'Přepočtené koeficientem množství</t>
  </si>
  <si>
    <t>170</t>
  </si>
  <si>
    <t>916241213</t>
  </si>
  <si>
    <t>Osazení obrubníku kamenného stojatého s boční opěrou do lože z betonu prostého</t>
  </si>
  <si>
    <t>-951186974</t>
  </si>
  <si>
    <t>430,67+10,4+10,53</t>
  </si>
  <si>
    <t>171</t>
  </si>
  <si>
    <t>58380001</t>
  </si>
  <si>
    <t>krajník kamenný žulový silniční 130x200x300-800mm</t>
  </si>
  <si>
    <t>-939045527</t>
  </si>
  <si>
    <t>212,12+51,9+166,65</t>
  </si>
  <si>
    <t>430,67*1,02 'Přepočtené koeficientem množství</t>
  </si>
  <si>
    <t>172</t>
  </si>
  <si>
    <t>58380005</t>
  </si>
  <si>
    <t>obrubník kamenný žulový přímý 1000x200x250mm</t>
  </si>
  <si>
    <t>1531551131</t>
  </si>
  <si>
    <t>10,4*1,02 'Přepočtené koeficientem množství</t>
  </si>
  <si>
    <t>173</t>
  </si>
  <si>
    <t>58380374.1</t>
  </si>
  <si>
    <t>obrubník kamenný žulový přímý 1000x80x250mm</t>
  </si>
  <si>
    <t>-447803687</t>
  </si>
  <si>
    <t>10,53*1,02 'Přepočtené koeficientem množství</t>
  </si>
  <si>
    <t>174</t>
  </si>
  <si>
    <t>916331112</t>
  </si>
  <si>
    <t>Osazení zahradního obrubníku betonového do lože z betonu s boční opěrou</t>
  </si>
  <si>
    <t>1533960333</t>
  </si>
  <si>
    <t>1,98+11,56+17,17+21,2+23,3+26,8+23,2*2+27,1+21,2+23,2+27+23,2+21,2+13,5</t>
  </si>
  <si>
    <t>175</t>
  </si>
  <si>
    <t>59217001</t>
  </si>
  <si>
    <t>obrubník betonový zahradní 1000x50x250mm</t>
  </si>
  <si>
    <t>-1582371813</t>
  </si>
  <si>
    <t>304,81*1,02 'Přepočtené koeficientem množství</t>
  </si>
  <si>
    <t>176</t>
  </si>
  <si>
    <t>916991121</t>
  </si>
  <si>
    <t>Lože pod obrubníky, krajníky nebo obruby z dlažebních kostek z betonu prostého</t>
  </si>
  <si>
    <t>576305181</t>
  </si>
  <si>
    <t>(291,14+587,99+405,48+5,78+451,6+304,81)*0,1*0,5</t>
  </si>
  <si>
    <t>177</t>
  </si>
  <si>
    <t>935112111</t>
  </si>
  <si>
    <t>Osazení příkopového žlabu do betonu tl 100 mm z betonových tvárnic š 500 mm</t>
  </si>
  <si>
    <t>-2027794157</t>
  </si>
  <si>
    <t>178</t>
  </si>
  <si>
    <t>59227054</t>
  </si>
  <si>
    <t>žlabovka příkopová betonová 500x500x130mm</t>
  </si>
  <si>
    <t>-1954599295</t>
  </si>
  <si>
    <t>179</t>
  </si>
  <si>
    <t>966008111</t>
  </si>
  <si>
    <t>Bourání trubního propustku DN do 300</t>
  </si>
  <si>
    <t>-1774607425</t>
  </si>
  <si>
    <t>180</t>
  </si>
  <si>
    <t>966008211</t>
  </si>
  <si>
    <t>Bourání odvodňovacího žlabu z betonových příkopových tvárnic š do 500 mm</t>
  </si>
  <si>
    <t>1822329880</t>
  </si>
  <si>
    <t>181</t>
  </si>
  <si>
    <t>919121112</t>
  </si>
  <si>
    <t>Těsnění spár zálivkou za studena pro komůrky š 10 mm hl 25 mm s těsnicím profilem</t>
  </si>
  <si>
    <t>224500751</t>
  </si>
  <si>
    <t>14,75+2,35*2</t>
  </si>
  <si>
    <t>182</t>
  </si>
  <si>
    <t>961044111</t>
  </si>
  <si>
    <t>Bourání základů z betonu prostého</t>
  </si>
  <si>
    <t>-135906176</t>
  </si>
  <si>
    <t>Kotvení ocelových zábran</t>
  </si>
  <si>
    <t>0,3*0,3*0,5*(3*2+16*3)</t>
  </si>
  <si>
    <t>183</t>
  </si>
  <si>
    <t>963022819</t>
  </si>
  <si>
    <t>Bourání kamenných schodišťových stupňů zhotovených na místě</t>
  </si>
  <si>
    <t>1200154507</t>
  </si>
  <si>
    <t>18*2.37</t>
  </si>
  <si>
    <t>184</t>
  </si>
  <si>
    <t>963042819</t>
  </si>
  <si>
    <t>Bourání schodišťových stupňů betonových zhotovených na místě</t>
  </si>
  <si>
    <t>1957173073</t>
  </si>
  <si>
    <t>15*1,5</t>
  </si>
  <si>
    <t>185</t>
  </si>
  <si>
    <t>938908411</t>
  </si>
  <si>
    <t>Čištění vozovek splachováním vodou</t>
  </si>
  <si>
    <t>63249925</t>
  </si>
  <si>
    <t>851,05+198,17+254,155+800,905</t>
  </si>
  <si>
    <t>186</t>
  </si>
  <si>
    <t>938909311</t>
  </si>
  <si>
    <t>Čištění vozovek metením strojně podkladu nebo krytu betonového nebo živičného</t>
  </si>
  <si>
    <t>667426645</t>
  </si>
  <si>
    <t>187</t>
  </si>
  <si>
    <t>938909331</t>
  </si>
  <si>
    <t>Čištění vozovek metením ručně podkladu nebo krytu betonového nebo živičného</t>
  </si>
  <si>
    <t>1548916026</t>
  </si>
  <si>
    <t>636,34+27,24+3,656+2,82+606,19</t>
  </si>
  <si>
    <t>188</t>
  </si>
  <si>
    <t>979071121</t>
  </si>
  <si>
    <t>Očištění dlažebních kostek drobných s původním spárováním kamenivem těženým</t>
  </si>
  <si>
    <t>-1835217812</t>
  </si>
  <si>
    <t>(61,94+61,84+53,79+54,62+8,85+8,76)*0,1</t>
  </si>
  <si>
    <t>189</t>
  </si>
  <si>
    <t>979071131</t>
  </si>
  <si>
    <t>Očištění dlažebních kostek mozaikových kamenivem těženým nebo MV</t>
  </si>
  <si>
    <t>-1102540185</t>
  </si>
  <si>
    <t>27,24</t>
  </si>
  <si>
    <t>27,24*1,02 'Přepočtené koeficientem množství</t>
  </si>
  <si>
    <t>190</t>
  </si>
  <si>
    <t>629995213</t>
  </si>
  <si>
    <t>Očištění vnějších ploch otryskáním nesušeným křemičitým pískem kamenného tvrdého povrchu - žulové schodišťové stupně</t>
  </si>
  <si>
    <t>-1907542425</t>
  </si>
  <si>
    <t>18*(2,37*0,3*2+2,37*0,15*2)</t>
  </si>
  <si>
    <t>191</t>
  </si>
  <si>
    <t>767161814</t>
  </si>
  <si>
    <t>Demontáž zábradlí rovného nerozebíratelného hmotnosti 1 m zábradlí přes 20 kg do suti</t>
  </si>
  <si>
    <t>691048999</t>
  </si>
  <si>
    <t>1,5</t>
  </si>
  <si>
    <t>192</t>
  </si>
  <si>
    <t>767161824</t>
  </si>
  <si>
    <t>Demontáž zábradlí schodišťového nerozebíratelného hmotnosti 1 m zábradlí přes 20 kg do suti</t>
  </si>
  <si>
    <t>-39134521</t>
  </si>
  <si>
    <t>1+2,2+2*4,4+6,7</t>
  </si>
  <si>
    <t>193</t>
  </si>
  <si>
    <t>767163122</t>
  </si>
  <si>
    <t>Montáž přímého kovového zábradlí do betonu v rovině v exteriéru</t>
  </si>
  <si>
    <t>875250858</t>
  </si>
  <si>
    <t>194</t>
  </si>
  <si>
    <t>55342285.1</t>
  </si>
  <si>
    <t>zábradlí z ocelové pásoviny20x40mm, bočním kotvením, barva DB 703 + pozink</t>
  </si>
  <si>
    <t>436003425</t>
  </si>
  <si>
    <t>195</t>
  </si>
  <si>
    <t>767223222</t>
  </si>
  <si>
    <t>Montáž přímého kovového zábradlí do betonu konstrukce na schodišti v exteriéru</t>
  </si>
  <si>
    <t>1693813990</t>
  </si>
  <si>
    <t>7*2</t>
  </si>
  <si>
    <t>196</t>
  </si>
  <si>
    <t>331161666</t>
  </si>
  <si>
    <t>197</t>
  </si>
  <si>
    <t>767996701</t>
  </si>
  <si>
    <t>Demontáž atypických zámečnických konstrukcí řezáním hm jednotlivých dílů do 50 kg</t>
  </si>
  <si>
    <t>kg</t>
  </si>
  <si>
    <t>184507969</t>
  </si>
  <si>
    <t>4*4*19</t>
  </si>
  <si>
    <t>198</t>
  </si>
  <si>
    <t>KOM M8</t>
  </si>
  <si>
    <t>Vybourání stávajících uličních vpustí</t>
  </si>
  <si>
    <t>ks</t>
  </si>
  <si>
    <t>1900373557</t>
  </si>
  <si>
    <t>199</t>
  </si>
  <si>
    <t>RUPKOM4</t>
  </si>
  <si>
    <t>Demontáž stávajících odpadkových košů a odvoz dle dispozic investora (v rozsahu dané etapy)</t>
  </si>
  <si>
    <t>1015480797</t>
  </si>
  <si>
    <t>200</t>
  </si>
  <si>
    <t>RUPKOM5</t>
  </si>
  <si>
    <t>Uložení nadbytečného vybouraného žulového materiálu (mozaiky) na místo určené investorem ve vzdálenosti do 5km</t>
  </si>
  <si>
    <t>-1049603964</t>
  </si>
  <si>
    <t>(160,86+69,47-27,24)*0,06*2,85</t>
  </si>
  <si>
    <t>997</t>
  </si>
  <si>
    <t>Přesun sutě</t>
  </si>
  <si>
    <t>201</t>
  </si>
  <si>
    <t>997221571</t>
  </si>
  <si>
    <t>Vodorovná doprava vybouraných hmot do 1 km</t>
  </si>
  <si>
    <t>1249895565</t>
  </si>
  <si>
    <t>202</t>
  </si>
  <si>
    <t>997221579</t>
  </si>
  <si>
    <t>Příplatek ZKD 1 km u vodorovné dopravy vybouraných hmot</t>
  </si>
  <si>
    <t>1499036837</t>
  </si>
  <si>
    <t>203</t>
  </si>
  <si>
    <t>997221612</t>
  </si>
  <si>
    <t>Nakládání vybouraných hmot na dopravní prostředky pro vodorovnou dopravu</t>
  </si>
  <si>
    <t>-1156240492</t>
  </si>
  <si>
    <t>204</t>
  </si>
  <si>
    <t>997221861</t>
  </si>
  <si>
    <t>Poplatek za uložení na recyklační skládce (skládkovné) stavebního odpadu z prostého betonu pod kódem 17 01 01</t>
  </si>
  <si>
    <t>242200430</t>
  </si>
  <si>
    <t>205</t>
  </si>
  <si>
    <t>997221873</t>
  </si>
  <si>
    <t>Poplatek za uložení na recyklační skládce (skládkovné) stavebního odpadu zeminy a kamení zatříděného do Katalogu odpadů pod kódem 17 05 04</t>
  </si>
  <si>
    <t>-2070646490</t>
  </si>
  <si>
    <t>206</t>
  </si>
  <si>
    <t>997221875</t>
  </si>
  <si>
    <t>Poplatek za uložení na recyklační skládce (skládkovné) stavebního odpadu asfaltového bez obsahu dehtu zatříděného do Katalogu odpadů pod kódem 17 03 02</t>
  </si>
  <si>
    <t>2059104269</t>
  </si>
  <si>
    <t>998</t>
  </si>
  <si>
    <t>Přesun hmot</t>
  </si>
  <si>
    <t>207</t>
  </si>
  <si>
    <t>998223011</t>
  </si>
  <si>
    <t>Přesun hmot pro pozemní komunikace s krytem dlážděným</t>
  </si>
  <si>
    <t>1728822205</t>
  </si>
  <si>
    <t>SO 401 - Veřejné osvětlení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</si>
  <si>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</si>
  <si>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</si>
  <si>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</si>
  <si>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</si>
  <si>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</si>
  <si>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</si>
  <si>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741122133</t>
  </si>
  <si>
    <t>Montáž kabel Cu plný kulatý žíla 4x10 mm2 zatažený v trubkách (např. CYKY)</t>
  </si>
  <si>
    <t>-1768884895</t>
  </si>
  <si>
    <t>Větev A</t>
  </si>
  <si>
    <t>172,3+12*2</t>
  </si>
  <si>
    <t>Větev B</t>
  </si>
  <si>
    <t>209,3+12*2</t>
  </si>
  <si>
    <t>Větev B-1</t>
  </si>
  <si>
    <t>60,3+4*2</t>
  </si>
  <si>
    <t>Větev B-2</t>
  </si>
  <si>
    <t>31,5+2*2</t>
  </si>
  <si>
    <t>Větev C-1</t>
  </si>
  <si>
    <t>32+2*2</t>
  </si>
  <si>
    <t>34111076</t>
  </si>
  <si>
    <t>kabel instalační jádro Cu plné izolace PVC plášť PVC 450/750V (CYKY) 4x10mm2</t>
  </si>
  <si>
    <t>181975837</t>
  </si>
  <si>
    <t>569,4*1,15 'Přepočtené koeficientem množství</t>
  </si>
  <si>
    <t>210204002</t>
  </si>
  <si>
    <t>Montáž stožárů osvětlení parkových ocelových</t>
  </si>
  <si>
    <t>-1790325816</t>
  </si>
  <si>
    <t>31674065</t>
  </si>
  <si>
    <t>stožár osvětlovací sadový Pz 133/89/60 v 5,0m</t>
  </si>
  <si>
    <t>-1107773013</t>
  </si>
  <si>
    <t>31674067</t>
  </si>
  <si>
    <t>stožár osvětlovací sadový Pz 133/89/60 v 6,0m</t>
  </si>
  <si>
    <t>-1292625</t>
  </si>
  <si>
    <t>741122131</t>
  </si>
  <si>
    <t>Montáž kabel Cu plný kulatý žíla 4x1,5 až 4 mm2 zatažený v trubkách (např. CYKY)</t>
  </si>
  <si>
    <t>-1483265741</t>
  </si>
  <si>
    <t>6*7+7*9</t>
  </si>
  <si>
    <t>34111094</t>
  </si>
  <si>
    <t>kabel instalační jádro Cu plné izolace PVC plášť PVC 450/750V (CYKY) 5x2,5mm2</t>
  </si>
  <si>
    <t>256</t>
  </si>
  <si>
    <t>900686512</t>
  </si>
  <si>
    <t>34571051</t>
  </si>
  <si>
    <t>trubka elektroinstalační ohebná EN 500 86-1141 (chránička) D 22,9/28,5mm</t>
  </si>
  <si>
    <t>1352427733</t>
  </si>
  <si>
    <t>VO M3</t>
  </si>
  <si>
    <t>Ochranná manžeta plast pro sloup VO</t>
  </si>
  <si>
    <t>-1065538780</t>
  </si>
  <si>
    <t>VO M4</t>
  </si>
  <si>
    <t xml:space="preserve">EKM 1261 - 2D2-5-16  elektrovýzbroj 1-2xE27, pro 1-2x5x6-16mm, IP 54</t>
  </si>
  <si>
    <t>1141108280</t>
  </si>
  <si>
    <t>210204205</t>
  </si>
  <si>
    <t>Montáž elektrovýzbroje stožárů osvětlení 6 okruhů</t>
  </si>
  <si>
    <t>-185484152</t>
  </si>
  <si>
    <t>210220020</t>
  </si>
  <si>
    <t>Montáž uzemňovacího vedení vodičů FeZn pomocí svorek v zemi páskou do 120 mm2 ve městské zástavbě</t>
  </si>
  <si>
    <t>1600149564</t>
  </si>
  <si>
    <t>172,3</t>
  </si>
  <si>
    <t>209,3</t>
  </si>
  <si>
    <t>44,8</t>
  </si>
  <si>
    <t>23,3</t>
  </si>
  <si>
    <t>35442062</t>
  </si>
  <si>
    <t>pás zemnící 30x4mm FeZn</t>
  </si>
  <si>
    <t>-483330348</t>
  </si>
  <si>
    <t>210220022</t>
  </si>
  <si>
    <t>Montáž uzemňovacího vedení vodičů FeZn pomocí svorek v zemi drátem průměru do 10 mm ve městské zástavbě</t>
  </si>
  <si>
    <t>-1741110073</t>
  </si>
  <si>
    <t>35441073</t>
  </si>
  <si>
    <t>drát D 10mm FeZn</t>
  </si>
  <si>
    <t>432477847</t>
  </si>
  <si>
    <t>35441996</t>
  </si>
  <si>
    <t>svorka odbočovací a spojovací pro spojování kruhových a páskových vodičů, FeZn</t>
  </si>
  <si>
    <t>1096830929</t>
  </si>
  <si>
    <t>VO K1</t>
  </si>
  <si>
    <t xml:space="preserve">pouzdrový základ  stožáru - zhotovení  vč. zem. prací a materiálu</t>
  </si>
  <si>
    <t>-1491020562</t>
  </si>
  <si>
    <t>VO K2</t>
  </si>
  <si>
    <t xml:space="preserve">demontáž stáv. svítidla vč. stožáru a základu, vč. uložení výzisku na TS a likvidace nepotř. částí </t>
  </si>
  <si>
    <t>-1275942527</t>
  </si>
  <si>
    <t>VO K3</t>
  </si>
  <si>
    <t>propoje na stávající rozvody VO</t>
  </si>
  <si>
    <t>-1169899878</t>
  </si>
  <si>
    <t>VO K4</t>
  </si>
  <si>
    <t>elektrorevize</t>
  </si>
  <si>
    <t>-395932456</t>
  </si>
  <si>
    <t>VO K5</t>
  </si>
  <si>
    <t xml:space="preserve">zkušební provoz a nastavení </t>
  </si>
  <si>
    <t>-291118529</t>
  </si>
  <si>
    <t>VO K6</t>
  </si>
  <si>
    <t>geodetické zaměření a dok. skut. provedení</t>
  </si>
  <si>
    <t>450844463</t>
  </si>
  <si>
    <t>VO K7</t>
  </si>
  <si>
    <t>vyhledání a obnažení stávajících rozvodů k propojům</t>
  </si>
  <si>
    <t>1703397655</t>
  </si>
  <si>
    <t>VO K8</t>
  </si>
  <si>
    <t>práce plošiny a jeřábu</t>
  </si>
  <si>
    <t>-21211423</t>
  </si>
  <si>
    <t>VO K9</t>
  </si>
  <si>
    <t>ostatní nespecifikované související práce</t>
  </si>
  <si>
    <t>772531214</t>
  </si>
  <si>
    <t>210203901</t>
  </si>
  <si>
    <t>Montáž svítidel LED se zapojením vodičů průmyslových nebo venkovních na výložník nebo dřík</t>
  </si>
  <si>
    <t>1249348106</t>
  </si>
  <si>
    <t>RUPVOM5</t>
  </si>
  <si>
    <t xml:space="preserve">komplet dodávka svítidel typ S1 - N433 (2280 lm) vč. příslušenství  dle specifikace v PD</t>
  </si>
  <si>
    <t>737594884</t>
  </si>
  <si>
    <t>RUPVOM6</t>
  </si>
  <si>
    <t xml:space="preserve">komplet dodávka svítidel typ S2 - N409 (4170 lm) vč. příslušenství  dle specifikace v PD</t>
  </si>
  <si>
    <t>-357729231</t>
  </si>
  <si>
    <t>RUPVOM7</t>
  </si>
  <si>
    <t xml:space="preserve">komplet dodávka svítidel typ S3 - N433 (1500lm) vč. příslušenství  dle specifikace v PD</t>
  </si>
  <si>
    <t>1004742711</t>
  </si>
  <si>
    <t>RUPVOM9</t>
  </si>
  <si>
    <t>Kabelová spojka smršťovací, komplet</t>
  </si>
  <si>
    <t>575032941</t>
  </si>
  <si>
    <t>VO M10</t>
  </si>
  <si>
    <t>nespecifikovaný materiál</t>
  </si>
  <si>
    <t>986066299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</si>
  <si>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</si>
  <si>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</si>
  <si>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</si>
  <si>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</si>
  <si>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</si>
  <si>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174980293</t>
  </si>
  <si>
    <t>460010025</t>
  </si>
  <si>
    <t>Vytyčení trasy inženýrských sítí v zastavěném prostoru</t>
  </si>
  <si>
    <t>2117289056</t>
  </si>
  <si>
    <t>460021113</t>
  </si>
  <si>
    <t>Sejmutí ornice při elektromontážích ručně tl vrstvy přes 25 do 30 cm</t>
  </si>
  <si>
    <t>1777376231</t>
  </si>
  <si>
    <t>(481,7-(2,5+3+2,5+1,5+1,5+12*1,5))*0,5</t>
  </si>
  <si>
    <t>460171262</t>
  </si>
  <si>
    <t>Hloubení kabelových nezapažených rýh strojně š 50 cm hl 70 cm v hornině tř I skupiny 3</t>
  </si>
  <si>
    <t>-1928611394</t>
  </si>
  <si>
    <t>460341113</t>
  </si>
  <si>
    <t>Vodorovné přemístění horniny jakékoliv třídy dopravními prostředky při elektromontážích přes 500 do 1000 m</t>
  </si>
  <si>
    <t>576400275</t>
  </si>
  <si>
    <t>460341121</t>
  </si>
  <si>
    <t>Příplatek k vodorovnému přemístění horniny dopravními prostředky při elektromontážích za každých dalších i započatých 1000 m</t>
  </si>
  <si>
    <t>-103120523</t>
  </si>
  <si>
    <t>460361121</t>
  </si>
  <si>
    <t>Poplatek za uložení zeminy na recyklační skládce (skládkovné) kód odpadu 17 05 04</t>
  </si>
  <si>
    <t>83631648</t>
  </si>
  <si>
    <t>460371121</t>
  </si>
  <si>
    <t>Naložení výkopku při elektromontážích strojně z hornin třídy I skupiny 1 až 3</t>
  </si>
  <si>
    <t>416076411</t>
  </si>
  <si>
    <t>481,7*0,3*0,5</t>
  </si>
  <si>
    <t>460451242</t>
  </si>
  <si>
    <t>Zásyp kabelových rýh strojně se zhutněním š 50 cm hl 40 cm z horniny tř I skupiny 3</t>
  </si>
  <si>
    <t>-893650972</t>
  </si>
  <si>
    <t>460551113</t>
  </si>
  <si>
    <t>Rozprostření a urovnání ornice při elektromotážích ručně tl vrstvy přes 25 do 30 cm</t>
  </si>
  <si>
    <t>1001975714</t>
  </si>
  <si>
    <t>460661112</t>
  </si>
  <si>
    <t>Kabelové lože z písku pro kabely nn bez zakrytí š lože přes 35 do 50 cm</t>
  </si>
  <si>
    <t>-1418421116</t>
  </si>
  <si>
    <t>175151101.1</t>
  </si>
  <si>
    <t>Obsypání vedení strojně sypaninou bez prohození, uloženou do 3 m</t>
  </si>
  <si>
    <t>661744070</t>
  </si>
  <si>
    <t>481,7*0,5*0,2</t>
  </si>
  <si>
    <t>-1562824955</t>
  </si>
  <si>
    <t>460671113</t>
  </si>
  <si>
    <t>Výstražná fólie pro krytí kabelů šířky přes 25 do 34 cm</t>
  </si>
  <si>
    <t>-724451617</t>
  </si>
  <si>
    <t>460791213</t>
  </si>
  <si>
    <t>Montáž trubek ochranných plastových uložených volně do rýhy ohebných přes 50 do 90 mm</t>
  </si>
  <si>
    <t>-1906772922</t>
  </si>
  <si>
    <t>172,3*3+12*1,5</t>
  </si>
  <si>
    <t>209,3*3+12*1,5</t>
  </si>
  <si>
    <t>60,3+2*44,8+4*1,5</t>
  </si>
  <si>
    <t>31,5+2*23,3+2*1,5</t>
  </si>
  <si>
    <t>32+2*1,5</t>
  </si>
  <si>
    <t>34571372</t>
  </si>
  <si>
    <t>trubka elektroinstalační ohebná dvouplášťová korugovaná HDPE+LDPE UV stab (chránička) D 52/63mm</t>
  </si>
  <si>
    <t>70680470</t>
  </si>
  <si>
    <t>1452,8*1,05 'Přepočtené koeficientem množství</t>
  </si>
  <si>
    <t>460791216</t>
  </si>
  <si>
    <t>Montáž trubek ochranných plastových uložených volně do rýhy ohebných přes 133 do 172 mm</t>
  </si>
  <si>
    <t>1472141245</t>
  </si>
  <si>
    <t>3*7,5</t>
  </si>
  <si>
    <t>34571358</t>
  </si>
  <si>
    <t>trubka elektroinstalační ohebná dvouplášťová korugovaná HDPE+LDPE (chránička) D 136/160mm</t>
  </si>
  <si>
    <t>-2121680988</t>
  </si>
  <si>
    <t>22,5*1,05 'Přepočtené koeficientem množství</t>
  </si>
  <si>
    <t>460871143</t>
  </si>
  <si>
    <t>Provizorní oprava vozovky a chodníku ze štěrkodrti se zhutněním při elektromontážích tl 15 cm, ŠD fr. 0-32mm</t>
  </si>
  <si>
    <t>71262151</t>
  </si>
  <si>
    <t>(2,5+3+2,5+1,5+12*1,5)*0,5</t>
  </si>
  <si>
    <t>460871144</t>
  </si>
  <si>
    <t>Podklad vozovky a chodníku ze štěrkodrti se zhutněním při elektromontážích tl 20 cm, ŠD fr. 0-63mm</t>
  </si>
  <si>
    <t>753731255</t>
  </si>
  <si>
    <t>(2,5+3+2,5+1,5+1,5+12*1,5)*0,5</t>
  </si>
  <si>
    <t>460881612</t>
  </si>
  <si>
    <t>Kladení dlažby z dlaždic betonových tvarovaných a zámkových do lože z kameniva těženého při elektromontážích</t>
  </si>
  <si>
    <t>332347651</t>
  </si>
  <si>
    <t>1,5*0,5</t>
  </si>
  <si>
    <t>468011123</t>
  </si>
  <si>
    <t>Odstranění podkladu nebo krytu komunikace při elektromontážích z kameniva drceného tl přes 20 do 30 cm</t>
  </si>
  <si>
    <t>236163226</t>
  </si>
  <si>
    <t>468011132</t>
  </si>
  <si>
    <t>Odstranění podkladu nebo krytu komunikace při elektromontážích z betonu prostého tl přes 15 do 30 cm</t>
  </si>
  <si>
    <t>941913218</t>
  </si>
  <si>
    <t>3*0,5</t>
  </si>
  <si>
    <t>468011141</t>
  </si>
  <si>
    <t>Odstranění podkladu nebo krytu komunikace při elektromontážích ze živice tl do 5 cm</t>
  </si>
  <si>
    <t>-1963701563</t>
  </si>
  <si>
    <t>1,6*0,5+2,5*0,5</t>
  </si>
  <si>
    <t>468021212</t>
  </si>
  <si>
    <t>Rozebrání dlažeb při elektromontážích ručně z dlaždic betonových nebo keramických do písku spáry nezalité</t>
  </si>
  <si>
    <t>447409384</t>
  </si>
  <si>
    <t>12*1,5*0,5</t>
  </si>
  <si>
    <t>468021221</t>
  </si>
  <si>
    <t>Rozebrání dlažeb při elektromontážích ručně z dlaždic zámkových do písku spáry nezalité</t>
  </si>
  <si>
    <t>-223489832</t>
  </si>
  <si>
    <t>2,5*0,5</t>
  </si>
  <si>
    <t>468031211</t>
  </si>
  <si>
    <t>Vytrhání obrub při elektromontážích stojatých chodníkových s odhozením nebo naložením na dopravní prostředek</t>
  </si>
  <si>
    <t>-331621243</t>
  </si>
  <si>
    <t>468031221</t>
  </si>
  <si>
    <t>Vytrhání obrub při elektromontážích stojatých silničních s odhozením nebo naložením na dopravní prostředek</t>
  </si>
  <si>
    <t>-1203686116</t>
  </si>
  <si>
    <t>468041121</t>
  </si>
  <si>
    <t>Řezání živičného podkladu nebo krytu při elektromontážích hl do 5 cm</t>
  </si>
  <si>
    <t>1770308167</t>
  </si>
  <si>
    <t>1,6*2+2,5*2</t>
  </si>
  <si>
    <t>-1408491137</t>
  </si>
  <si>
    <t>469972111</t>
  </si>
  <si>
    <t>Odvoz suti a vybouraných hmot při elektromontážích do 1 km</t>
  </si>
  <si>
    <t>630154240</t>
  </si>
  <si>
    <t>469972121</t>
  </si>
  <si>
    <t>Příplatek k odvozu suti a vybouraných hmot při elektromontážích za každý další 1 km</t>
  </si>
  <si>
    <t>436223985</t>
  </si>
  <si>
    <t>469973120</t>
  </si>
  <si>
    <t>Poplatek za uložení na recyklační skládce (skládkovné) stavebního odpadu z prostého betonu kód odpadu 17 01 01</t>
  </si>
  <si>
    <t>572741542</t>
  </si>
  <si>
    <t>469973125</t>
  </si>
  <si>
    <t>769800205</t>
  </si>
  <si>
    <t>469981111</t>
  </si>
  <si>
    <t>Přesun hmot pro pomocné stavební práce při elektromotážích</t>
  </si>
  <si>
    <t>399443349</t>
  </si>
  <si>
    <t>SO 403 - Ochrana Cetin</t>
  </si>
  <si>
    <t>-1854616561</t>
  </si>
  <si>
    <t>-1791810060</t>
  </si>
  <si>
    <t>-772472352</t>
  </si>
  <si>
    <t>(25-2,5-5-1)*1,2+(191-2-4,8-6-2,8)*0,8</t>
  </si>
  <si>
    <t>460161632</t>
  </si>
  <si>
    <t>Hloubení kabelových rýh ručně š 80 cm hl 70 cm v hornině tř I skupiny 3</t>
  </si>
  <si>
    <t>-223080194</t>
  </si>
  <si>
    <t>197+19-25</t>
  </si>
  <si>
    <t>460162022</t>
  </si>
  <si>
    <t>Hloubení kabelových rýh ručně š 120 cm hl 80 cm v hornině tř I skupiny 3</t>
  </si>
  <si>
    <t>716754958</t>
  </si>
  <si>
    <t>1876860237</t>
  </si>
  <si>
    <t>191*0,4*0,8+25*0,4*1,2</t>
  </si>
  <si>
    <t>-320409650</t>
  </si>
  <si>
    <t>-1145651774</t>
  </si>
  <si>
    <t>-270094590</t>
  </si>
  <si>
    <t>460451612</t>
  </si>
  <si>
    <t>Zásyp kabelových rýh strojně se zhutněním š 80 cm hl 30 cm z horniny tř I skupiny 3</t>
  </si>
  <si>
    <t>998463051</t>
  </si>
  <si>
    <t>460452012</t>
  </si>
  <si>
    <t>Zásyp kabelových rýh strojně se zhutněním š 120 cm hl 40 cm z horniny tř I skupiny 3</t>
  </si>
  <si>
    <t>1792885713</t>
  </si>
  <si>
    <t>361179166</t>
  </si>
  <si>
    <t>460661114</t>
  </si>
  <si>
    <t>Kabelové lože z písku pro kabely nn bez zakrytí š lože přes 65 do 80 cm</t>
  </si>
  <si>
    <t>1284648641</t>
  </si>
  <si>
    <t>460661116</t>
  </si>
  <si>
    <t>Kabelové lože z písku pro kabely nn bez zakrytí š lože přes 100 do 120 cm</t>
  </si>
  <si>
    <t>-432662245</t>
  </si>
  <si>
    <t>1492792264</t>
  </si>
  <si>
    <t>197*0,8*0,3</t>
  </si>
  <si>
    <t>58337310</t>
  </si>
  <si>
    <t>štěrkopísek frakce 0/4</t>
  </si>
  <si>
    <t>-112332633</t>
  </si>
  <si>
    <t>460671114</t>
  </si>
  <si>
    <t>Výstražná fólie pro krytí kabelů šířky přes 35 do 40 cm</t>
  </si>
  <si>
    <t>2046582036</t>
  </si>
  <si>
    <t>191*2+25*3</t>
  </si>
  <si>
    <t>460791214</t>
  </si>
  <si>
    <t>Montáž trubek ochranných plastových uložených volně do rýhy ohebných přes 90 do 110 mm</t>
  </si>
  <si>
    <t>-1114121786</t>
  </si>
  <si>
    <t>4*197+19*2</t>
  </si>
  <si>
    <t>34571355</t>
  </si>
  <si>
    <t>trubka elektroinstalační ohebná dvouplášťová korugovaná HDPE+LDPE (chránička) D 93/110mm</t>
  </si>
  <si>
    <t>-604646636</t>
  </si>
  <si>
    <t>826*1,05 'Přepočtené koeficientem množství</t>
  </si>
  <si>
    <t>460791216.R</t>
  </si>
  <si>
    <t xml:space="preserve">Montáž trubek ochranných plastových dělených, pro dodatečnou ochranu podzemního vedení </t>
  </si>
  <si>
    <t>944138221</t>
  </si>
  <si>
    <t>7*15+19*2</t>
  </si>
  <si>
    <t>34571098</t>
  </si>
  <si>
    <t>trubka elektroinstalační dělená (chránička) D 100/110mm, HDPE</t>
  </si>
  <si>
    <t>-1932913052</t>
  </si>
  <si>
    <t>939291012</t>
  </si>
  <si>
    <t>Obetonování konstrukcí pozemních komunikací z betonu prostého tř. C 16/20</t>
  </si>
  <si>
    <t>-1562213902</t>
  </si>
  <si>
    <t>25*1,2*0,3+19*0,8*0,3</t>
  </si>
  <si>
    <t>409065813</t>
  </si>
  <si>
    <t>(2,5+5+1)*1,2+(2+4,8+6+2,8)*0,8</t>
  </si>
  <si>
    <t>1981958574</t>
  </si>
  <si>
    <t>-53339333</t>
  </si>
  <si>
    <t>Štěrkové povrchy</t>
  </si>
  <si>
    <t>4,5*0,8</t>
  </si>
  <si>
    <t>Podkladní štěrkové vrstvy</t>
  </si>
  <si>
    <t>(2,5+5+1)*1,2+(2+6+2,8)*0,8</t>
  </si>
  <si>
    <t>1960554869</t>
  </si>
  <si>
    <t>6*0,8</t>
  </si>
  <si>
    <t>468011144</t>
  </si>
  <si>
    <t>Odstranění podkladu nebo krytu komunikace při elektromontážích ze živice tl přes 15 do 30 cm</t>
  </si>
  <si>
    <t>700042470</t>
  </si>
  <si>
    <t>5*1,2</t>
  </si>
  <si>
    <t>-1147064609</t>
  </si>
  <si>
    <t>2,5*1,2+2,8*0,8</t>
  </si>
  <si>
    <t>468021132</t>
  </si>
  <si>
    <t>Rozebrání dlažeb při elektromontážích ručně z kostek mozaikových do písku spáry nezalité</t>
  </si>
  <si>
    <t>55183234</t>
  </si>
  <si>
    <t>2*0,8+1*1,2</t>
  </si>
  <si>
    <t>2047050764</t>
  </si>
  <si>
    <t>652461902</t>
  </si>
  <si>
    <t>468041114</t>
  </si>
  <si>
    <t>Řezání betonového podkladu nebo krytu při elektromontážích hl přes 20 do 25 cm</t>
  </si>
  <si>
    <t>1475282949</t>
  </si>
  <si>
    <t>6*2</t>
  </si>
  <si>
    <t>468041125</t>
  </si>
  <si>
    <t>Řezání živičného podkladu nebo krytu při elektromontážích hl přes 20 do 25 cm</t>
  </si>
  <si>
    <t>-1221647630</t>
  </si>
  <si>
    <t>2*5</t>
  </si>
  <si>
    <t>-1821162521</t>
  </si>
  <si>
    <t>2,5*2+2,8*2</t>
  </si>
  <si>
    <t>-433455780</t>
  </si>
  <si>
    <t>1940622131</t>
  </si>
  <si>
    <t>-73974597</t>
  </si>
  <si>
    <t>1544036487</t>
  </si>
  <si>
    <t>-841251726</t>
  </si>
  <si>
    <t>184505598</t>
  </si>
  <si>
    <t>SO 404 - Ochrana Vodafone</t>
  </si>
  <si>
    <t>720808466</t>
  </si>
  <si>
    <t>-578490542</t>
  </si>
  <si>
    <t>1779088989</t>
  </si>
  <si>
    <t>186*0,5-6,25</t>
  </si>
  <si>
    <t>460161252</t>
  </si>
  <si>
    <t>Hloubení kabelových rýh ručně š 50 cm hl 60 cm v hornině tř I skupiny 3</t>
  </si>
  <si>
    <t>1183696065</t>
  </si>
  <si>
    <t>1967845122</t>
  </si>
  <si>
    <t>-1928928008</t>
  </si>
  <si>
    <t>-1058833842</t>
  </si>
  <si>
    <t>-506320699</t>
  </si>
  <si>
    <t>186*0,2*0,5</t>
  </si>
  <si>
    <t>-591837421</t>
  </si>
  <si>
    <t>1419786484</t>
  </si>
  <si>
    <t>470734149</t>
  </si>
  <si>
    <t>-610029262</t>
  </si>
  <si>
    <t>460751113</t>
  </si>
  <si>
    <t>Osazení kabelových kanálů do rýhy z prefabrikovaných betonových žlabů vnější šířky přes 25 do 35 cm</t>
  </si>
  <si>
    <t>-662237335</t>
  </si>
  <si>
    <t>59213003</t>
  </si>
  <si>
    <t>žlab kabelový betonový 50x33/20x22cm</t>
  </si>
  <si>
    <t>1467671720</t>
  </si>
  <si>
    <t>59213006</t>
  </si>
  <si>
    <t>deska krycí betonová 500x310/210x55mm</t>
  </si>
  <si>
    <t>-548624936</t>
  </si>
  <si>
    <t>460791212</t>
  </si>
  <si>
    <t>Montáž trubek ochranných plastových uložených volně do rýhy ohebných přes 32 do 50 mm</t>
  </si>
  <si>
    <t>730303445</t>
  </si>
  <si>
    <t>34571351</t>
  </si>
  <si>
    <t>trubka elektroinstalační ohebná dvouplášťová korugovaná HDPE+LDPE (chránička) D 40/50mm</t>
  </si>
  <si>
    <t>1514832657</t>
  </si>
  <si>
    <t>184*1,05 'Přepočtené koeficientem množství</t>
  </si>
  <si>
    <t>-2056703988</t>
  </si>
  <si>
    <t>(2+2,5+5+3)*0,5</t>
  </si>
  <si>
    <t>-1337646811</t>
  </si>
  <si>
    <t>-1495315905</t>
  </si>
  <si>
    <t>2*0,5+(2,5+5+3)*0,5</t>
  </si>
  <si>
    <t>678906200</t>
  </si>
  <si>
    <t>696088882</t>
  </si>
  <si>
    <t>5*0,5</t>
  </si>
  <si>
    <t>-196262086</t>
  </si>
  <si>
    <t>2*0,5+1*0,5</t>
  </si>
  <si>
    <t>-1054378482</t>
  </si>
  <si>
    <t>-1623010557</t>
  </si>
  <si>
    <t>1003293503</t>
  </si>
  <si>
    <t>-1541912428</t>
  </si>
  <si>
    <t>-1424023494</t>
  </si>
  <si>
    <t>419185321</t>
  </si>
  <si>
    <t>1947363752</t>
  </si>
  <si>
    <t>1584923941</t>
  </si>
  <si>
    <t>-1055587034</t>
  </si>
  <si>
    <t>SO 405 - Ochrana LIS</t>
  </si>
  <si>
    <t>1296580745</t>
  </si>
  <si>
    <t>-564658375</t>
  </si>
  <si>
    <t>1998874948</t>
  </si>
  <si>
    <t>-692405069</t>
  </si>
  <si>
    <t>-202809209</t>
  </si>
  <si>
    <t>-597535045</t>
  </si>
  <si>
    <t>-1006215462</t>
  </si>
  <si>
    <t>-1366900452</t>
  </si>
  <si>
    <t>8*0,4*0,5</t>
  </si>
  <si>
    <t>-1581357619</t>
  </si>
  <si>
    <t>-1305834490</t>
  </si>
  <si>
    <t>1731825761</t>
  </si>
  <si>
    <t>1051579688</t>
  </si>
  <si>
    <t>460751112</t>
  </si>
  <si>
    <t>Osazení kabelových kanálů do rýhy z prefabrikovaných betonových žlabů vnější šířky přes 20 do 25 cm</t>
  </si>
  <si>
    <t>666124321</t>
  </si>
  <si>
    <t>59213011</t>
  </si>
  <si>
    <t>žlab kabelový betonový k ochraně zemního drátovodného vedení 100x23x19cm</t>
  </si>
  <si>
    <t>1309199983</t>
  </si>
  <si>
    <t>59213345</t>
  </si>
  <si>
    <t>poklop kabelového žlabu betonový 500x230x40mm</t>
  </si>
  <si>
    <t>877538092</t>
  </si>
  <si>
    <t>783303601</t>
  </si>
  <si>
    <t>6,5*0,5</t>
  </si>
  <si>
    <t>1564592888</t>
  </si>
  <si>
    <t>1422688249</t>
  </si>
  <si>
    <t>3,5*0,5</t>
  </si>
  <si>
    <t>1709443438</t>
  </si>
  <si>
    <t>-1934530360</t>
  </si>
  <si>
    <t>768377688</t>
  </si>
  <si>
    <t>-1527123478</t>
  </si>
  <si>
    <t>3,5*2</t>
  </si>
  <si>
    <t>-2071946689</t>
  </si>
  <si>
    <t>-974228287</t>
  </si>
  <si>
    <t>1624158510</t>
  </si>
  <si>
    <t>-537774381</t>
  </si>
  <si>
    <t>329340573</t>
  </si>
  <si>
    <t>SO 406 - Ochrana T-mobile</t>
  </si>
  <si>
    <t>-1610942769</t>
  </si>
  <si>
    <t>-1507556688</t>
  </si>
  <si>
    <t>198665751</t>
  </si>
  <si>
    <t>1285548676</t>
  </si>
  <si>
    <t>730390163</t>
  </si>
  <si>
    <t>-742140665</t>
  </si>
  <si>
    <t>-1224605376</t>
  </si>
  <si>
    <t>-1420416559</t>
  </si>
  <si>
    <t>1272582096</t>
  </si>
  <si>
    <t>-497717405</t>
  </si>
  <si>
    <t>-1510948046</t>
  </si>
  <si>
    <t>-2127572051</t>
  </si>
  <si>
    <t>88448948</t>
  </si>
  <si>
    <t>-1808236490</t>
  </si>
  <si>
    <t>763308444</t>
  </si>
  <si>
    <t>-1666249675</t>
  </si>
  <si>
    <t>-409203616</t>
  </si>
  <si>
    <t>1804696273</t>
  </si>
  <si>
    <t>1819425252</t>
  </si>
  <si>
    <t>-322796665</t>
  </si>
  <si>
    <t>-1237602453</t>
  </si>
  <si>
    <t>-2117959527</t>
  </si>
  <si>
    <t>-2103304121</t>
  </si>
  <si>
    <t>106158253</t>
  </si>
  <si>
    <t>-1833807322</t>
  </si>
  <si>
    <t>-201141589</t>
  </si>
  <si>
    <t>1879257457</t>
  </si>
  <si>
    <t>SO 407 - Nabíjení elektromobilů</t>
  </si>
  <si>
    <t>1398107041</t>
  </si>
  <si>
    <t>165,36</t>
  </si>
  <si>
    <t>1386608</t>
  </si>
  <si>
    <t>ZEMNICI PASEK 5052 DIN 30X4 /5019350/</t>
  </si>
  <si>
    <t>2103431686</t>
  </si>
  <si>
    <t>460172012</t>
  </si>
  <si>
    <t>Hloubení kabelových nezapažených rýh strojně š 120 cm hl 50 cm v hornině tř I skupiny 3</t>
  </si>
  <si>
    <t>-2042184987</t>
  </si>
  <si>
    <t>542165514</t>
  </si>
  <si>
    <t>8,2*1,2*0,5</t>
  </si>
  <si>
    <t>1851477856</t>
  </si>
  <si>
    <t>1573178428</t>
  </si>
  <si>
    <t>-1974546727</t>
  </si>
  <si>
    <t>2040840339</t>
  </si>
  <si>
    <t>460661113</t>
  </si>
  <si>
    <t>Kabelové lože z písku pro kabely nn bez zakrytí š lože přes 50 do 65 cm</t>
  </si>
  <si>
    <t>-2037761200</t>
  </si>
  <si>
    <t>460661115</t>
  </si>
  <si>
    <t>Kabelové lože z písku pro kabely nn bez zakrytí š lože přes 80 do 100 cm</t>
  </si>
  <si>
    <t>433235766</t>
  </si>
  <si>
    <t>-1954921045</t>
  </si>
  <si>
    <t>165,36-25-47*2</t>
  </si>
  <si>
    <t>101158772</t>
  </si>
  <si>
    <t>25*0,5*0,3+47*0,6*0,3+47*0,9*0,3+46,36*1,2*0,3</t>
  </si>
  <si>
    <t>2147032487</t>
  </si>
  <si>
    <t>1870885662</t>
  </si>
  <si>
    <t>165,36*2</t>
  </si>
  <si>
    <t>1823523829</t>
  </si>
  <si>
    <t>165,36+140,21+92,78+46,79</t>
  </si>
  <si>
    <t>2129922332</t>
  </si>
  <si>
    <t>445,14*1,05 'Přepočtené koeficientem množství</t>
  </si>
  <si>
    <t>RUPNAB01</t>
  </si>
  <si>
    <t>Montáž trubek ochranných plastových uložených volně do rýhy ohebných DN 200mm</t>
  </si>
  <si>
    <t>1776554043</t>
  </si>
  <si>
    <t>RUPNAB02</t>
  </si>
  <si>
    <t>trubka elektroinstalační ohebná dvouplášťová korugovaná HDPE+LDPE UV stab (chránička) DN 200mm</t>
  </si>
  <si>
    <t>2002677631</t>
  </si>
  <si>
    <t>RUPNAB03</t>
  </si>
  <si>
    <t>Zaslepení konců chrániček DN 50mm</t>
  </si>
  <si>
    <t>-1586538613</t>
  </si>
  <si>
    <t>RUPNAB04</t>
  </si>
  <si>
    <t>Zaslepení konců chrániček DN 200mm</t>
  </si>
  <si>
    <t>-1801607919</t>
  </si>
  <si>
    <t>1162338154</t>
  </si>
  <si>
    <t>SO 701 - Stanoviště odpadních kontejnerů</t>
  </si>
  <si>
    <t>KON 1</t>
  </si>
  <si>
    <t>D+M kontejnerová zástěna stanoviště 1</t>
  </si>
  <si>
    <t>-1615644861</t>
  </si>
  <si>
    <t>KON 4</t>
  </si>
  <si>
    <t>D+M kontejnerová zástěna stanoviště 4</t>
  </si>
  <si>
    <t>882711285</t>
  </si>
  <si>
    <t>KON 5</t>
  </si>
  <si>
    <t>Mimostaveništní doprava</t>
  </si>
  <si>
    <t>-1137129560</t>
  </si>
  <si>
    <t>KON 6</t>
  </si>
  <si>
    <t>Vnitrostaveništní manipulace</t>
  </si>
  <si>
    <t>838732144</t>
  </si>
  <si>
    <t>SO 801 - Revitalizace zeleně</t>
  </si>
  <si>
    <t>Z1</t>
  </si>
  <si>
    <t>dodávka zeleně dle podrobného rozpisu Sadové úpravy</t>
  </si>
  <si>
    <t>512</t>
  </si>
  <si>
    <t>1595735114</t>
  </si>
  <si>
    <t>Z2RUP</t>
  </si>
  <si>
    <t xml:space="preserve">Následná péče o zeleň mimo stromů - ošetřování, pletí, zálivka, dosadby, apod. </t>
  </si>
  <si>
    <t>rok</t>
  </si>
  <si>
    <t>-1730823206</t>
  </si>
  <si>
    <t>Z3RUP</t>
  </si>
  <si>
    <t>Následná péče o stromovou vegetaci - prořez, zvyšování korun, zálivky, ošetřování, apod.</t>
  </si>
  <si>
    <t>-1303538237</t>
  </si>
  <si>
    <t>SO 901 - Mobiliář</t>
  </si>
  <si>
    <t>MOB 1</t>
  </si>
  <si>
    <t>D+M stojany na kola, vzor Liberec</t>
  </si>
  <si>
    <t>-185638397</t>
  </si>
  <si>
    <t>MOB 2</t>
  </si>
  <si>
    <t>D+M odpadkový koš, vzor Liberec</t>
  </si>
  <si>
    <t>-1346185034</t>
  </si>
  <si>
    <t>MOB 3</t>
  </si>
  <si>
    <t>D+M Lavička s opěradlem, vzor Liberec</t>
  </si>
  <si>
    <t>-852991834</t>
  </si>
  <si>
    <t>MOB 5</t>
  </si>
  <si>
    <t>D+M Lavička bez opěradla - ulice Třešňová, vzor Liberec</t>
  </si>
  <si>
    <t>-2129931148</t>
  </si>
  <si>
    <t>MOB 6</t>
  </si>
  <si>
    <t>D+M Lavička stromová, vzor Liberec</t>
  </si>
  <si>
    <t>1939257960</t>
  </si>
  <si>
    <t>MOB 10</t>
  </si>
  <si>
    <t>D+M Psí pisoár</t>
  </si>
  <si>
    <t>1063747834</t>
  </si>
  <si>
    <t>MOB 22</t>
  </si>
  <si>
    <t>Nespecifikolvaný materiál (kotvení atp.)</t>
  </si>
  <si>
    <t>1787432490</t>
  </si>
  <si>
    <t>MOB 23</t>
  </si>
  <si>
    <t>Nespecifikolvané práce (kotvení atp.)</t>
  </si>
  <si>
    <t>-853056064</t>
  </si>
  <si>
    <t>MOB 24</t>
  </si>
  <si>
    <t>1737267478</t>
  </si>
  <si>
    <t>MOB 25</t>
  </si>
  <si>
    <t>-700671071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</si>
</sst>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0" fontId="23" fillId="0" borderId="21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209-2022b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Regenerace sídliště Ruprechtice III.etapa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Sídliště Ruprechtice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Liberec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GREGOR projekt - invest,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ROUND(SUM(AG95:AG105),2)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ROUND(SUM(AS95:AS105),2)</f>
        <v>0</v>
      </c>
      <c r="AT94" s="114">
        <f>ROUND(SUM(AV94:AW94),2)</f>
        <v>0</v>
      </c>
      <c r="AU94" s="115">
        <f>ROUND(SUM(AU95:AU105),5)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ROUND(SUM(AZ95:AZ105),2)</f>
        <v>0</v>
      </c>
      <c r="BA94" s="114">
        <f>ROUND(SUM(BA95:BA105),2)</f>
        <v>0</v>
      </c>
      <c r="BB94" s="114">
        <f>ROUND(SUM(BB95:BB105),2)</f>
        <v>0</v>
      </c>
      <c r="BC94" s="114">
        <f>ROUND(SUM(BC95:BC105),2)</f>
        <v>0</v>
      </c>
      <c r="BD94" s="116">
        <f>ROUND(SUM(BD95:BD105),2)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000 - Vedlejší rozpočt...'!J30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000 - Vedlejší rozpočt...'!P123</f>
        <v>0</v>
      </c>
      <c r="AV95" s="128">
        <f>'SO 000 - Vedlejší rozpočt...'!J33</f>
        <v>0</v>
      </c>
      <c r="AW95" s="128">
        <f>'SO 000 - Vedlejší rozpočt...'!J34</f>
        <v>0</v>
      </c>
      <c r="AX95" s="128">
        <f>'SO 000 - Vedlejší rozpočt...'!J35</f>
        <v>0</v>
      </c>
      <c r="AY95" s="128">
        <f>'SO 000 - Vedlejší rozpočt...'!J36</f>
        <v>0</v>
      </c>
      <c r="AZ95" s="128">
        <f>'SO 000 - Vedlejší rozpočt...'!F33</f>
        <v>0</v>
      </c>
      <c r="BA95" s="128">
        <f>'SO 000 - Vedlejší rozpočt...'!F34</f>
        <v>0</v>
      </c>
      <c r="BB95" s="128">
        <f>'SO 000 - Vedlejší rozpočt...'!F35</f>
        <v>0</v>
      </c>
      <c r="BC95" s="128">
        <f>'SO 000 - Vedlejší rozpočt...'!F36</f>
        <v>0</v>
      </c>
      <c r="BD95" s="130">
        <f>'SO 000 - Vedlejší rozpočt...'!F37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101 - Komunikace a zpe...'!J30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'SO 101 - Komunikace a zpe...'!P125</f>
        <v>0</v>
      </c>
      <c r="AV96" s="128">
        <f>'SO 101 - Komunikace a zpe...'!J33</f>
        <v>0</v>
      </c>
      <c r="AW96" s="128">
        <f>'SO 101 - Komunikace a zpe...'!J34</f>
        <v>0</v>
      </c>
      <c r="AX96" s="128">
        <f>'SO 101 - Komunikace a zpe...'!J35</f>
        <v>0</v>
      </c>
      <c r="AY96" s="128">
        <f>'SO 101 - Komunikace a zpe...'!J36</f>
        <v>0</v>
      </c>
      <c r="AZ96" s="128">
        <f>'SO 101 - Komunikace a zpe...'!F33</f>
        <v>0</v>
      </c>
      <c r="BA96" s="128">
        <f>'SO 101 - Komunikace a zpe...'!F34</f>
        <v>0</v>
      </c>
      <c r="BB96" s="128">
        <f>'SO 101 - Komunikace a zpe...'!F35</f>
        <v>0</v>
      </c>
      <c r="BC96" s="128">
        <f>'SO 101 - Komunikace a zpe...'!F36</f>
        <v>0</v>
      </c>
      <c r="BD96" s="130">
        <f>'SO 101 - Komunikace a zpe...'!F37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401 - Veřejné osvětlení'!J30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'SO 401 - Veřejné osvětlení'!P119</f>
        <v>0</v>
      </c>
      <c r="AV97" s="128">
        <f>'SO 401 - Veřejné osvětlení'!J33</f>
        <v>0</v>
      </c>
      <c r="AW97" s="128">
        <f>'SO 401 - Veřejné osvětlení'!J34</f>
        <v>0</v>
      </c>
      <c r="AX97" s="128">
        <f>'SO 401 - Veřejné osvětlení'!J35</f>
        <v>0</v>
      </c>
      <c r="AY97" s="128">
        <f>'SO 401 - Veřejné osvětlení'!J36</f>
        <v>0</v>
      </c>
      <c r="AZ97" s="128">
        <f>'SO 401 - Veřejné osvětlení'!F33</f>
        <v>0</v>
      </c>
      <c r="BA97" s="128">
        <f>'SO 401 - Veřejné osvětlení'!F34</f>
        <v>0</v>
      </c>
      <c r="BB97" s="128">
        <f>'SO 401 - Veřejné osvětlení'!F35</f>
        <v>0</v>
      </c>
      <c r="BC97" s="128">
        <f>'SO 401 - Veřejné osvětlení'!F36</f>
        <v>0</v>
      </c>
      <c r="BD97" s="130">
        <f>'SO 401 - Veřejné osvětlení'!F37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403 - Ochrana Cetin'!J30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'SO 403 - Ochrana Cetin'!P118</f>
        <v>0</v>
      </c>
      <c r="AV98" s="128">
        <f>'SO 403 - Ochrana Cetin'!J33</f>
        <v>0</v>
      </c>
      <c r="AW98" s="128">
        <f>'SO 403 - Ochrana Cetin'!J34</f>
        <v>0</v>
      </c>
      <c r="AX98" s="128">
        <f>'SO 403 - Ochrana Cetin'!J35</f>
        <v>0</v>
      </c>
      <c r="AY98" s="128">
        <f>'SO 403 - Ochrana Cetin'!J36</f>
        <v>0</v>
      </c>
      <c r="AZ98" s="128">
        <f>'SO 403 - Ochrana Cetin'!F33</f>
        <v>0</v>
      </c>
      <c r="BA98" s="128">
        <f>'SO 403 - Ochrana Cetin'!F34</f>
        <v>0</v>
      </c>
      <c r="BB98" s="128">
        <f>'SO 403 - Ochrana Cetin'!F35</f>
        <v>0</v>
      </c>
      <c r="BC98" s="128">
        <f>'SO 403 - Ochrana Cetin'!F36</f>
        <v>0</v>
      </c>
      <c r="BD98" s="130">
        <f>'SO 403 - Ochrana Cetin'!F37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404 - Ochrana Vodafone'!J30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'SO 404 - Ochrana Vodafone'!P118</f>
        <v>0</v>
      </c>
      <c r="AV99" s="128">
        <f>'SO 404 - Ochrana Vodafone'!J33</f>
        <v>0</v>
      </c>
      <c r="AW99" s="128">
        <f>'SO 404 - Ochrana Vodafone'!J34</f>
        <v>0</v>
      </c>
      <c r="AX99" s="128">
        <f>'SO 404 - Ochrana Vodafone'!J35</f>
        <v>0</v>
      </c>
      <c r="AY99" s="128">
        <f>'SO 404 - Ochrana Vodafone'!J36</f>
        <v>0</v>
      </c>
      <c r="AZ99" s="128">
        <f>'SO 404 - Ochrana Vodafone'!F33</f>
        <v>0</v>
      </c>
      <c r="BA99" s="128">
        <f>'SO 404 - Ochrana Vodafone'!F34</f>
        <v>0</v>
      </c>
      <c r="BB99" s="128">
        <f>'SO 404 - Ochrana Vodafone'!F35</f>
        <v>0</v>
      </c>
      <c r="BC99" s="128">
        <f>'SO 404 - Ochrana Vodafone'!F36</f>
        <v>0</v>
      </c>
      <c r="BD99" s="130">
        <f>'SO 404 - Ochrana Vodafone'!F37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101</v>
      </c>
      <c r="E100" s="122"/>
      <c r="F100" s="122"/>
      <c r="G100" s="122"/>
      <c r="H100" s="122"/>
      <c r="I100" s="123"/>
      <c r="J100" s="122" t="s">
        <v>102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405 - Ochrana LIS'!J30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'SO 405 - Ochrana LIS'!P118</f>
        <v>0</v>
      </c>
      <c r="AV100" s="128">
        <f>'SO 405 - Ochrana LIS'!J33</f>
        <v>0</v>
      </c>
      <c r="AW100" s="128">
        <f>'SO 405 - Ochrana LIS'!J34</f>
        <v>0</v>
      </c>
      <c r="AX100" s="128">
        <f>'SO 405 - Ochrana LIS'!J35</f>
        <v>0</v>
      </c>
      <c r="AY100" s="128">
        <f>'SO 405 - Ochrana LIS'!J36</f>
        <v>0</v>
      </c>
      <c r="AZ100" s="128">
        <f>'SO 405 - Ochrana LIS'!F33</f>
        <v>0</v>
      </c>
      <c r="BA100" s="128">
        <f>'SO 405 - Ochrana LIS'!F34</f>
        <v>0</v>
      </c>
      <c r="BB100" s="128">
        <f>'SO 405 - Ochrana LIS'!F35</f>
        <v>0</v>
      </c>
      <c r="BC100" s="128">
        <f>'SO 405 - Ochrana LIS'!F36</f>
        <v>0</v>
      </c>
      <c r="BD100" s="130">
        <f>'SO 405 - Ochrana LIS'!F37</f>
        <v>0</v>
      </c>
      <c r="BE100" s="7"/>
      <c r="BT100" s="131" t="s">
        <v>86</v>
      </c>
      <c r="BV100" s="131" t="s">
        <v>80</v>
      </c>
      <c r="BW100" s="131" t="s">
        <v>103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19" t="s">
        <v>82</v>
      </c>
      <c r="B101" s="120"/>
      <c r="C101" s="121"/>
      <c r="D101" s="122" t="s">
        <v>104</v>
      </c>
      <c r="E101" s="122"/>
      <c r="F101" s="122"/>
      <c r="G101" s="122"/>
      <c r="H101" s="122"/>
      <c r="I101" s="123"/>
      <c r="J101" s="122" t="s">
        <v>105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406 - Ochrana T-mobile'!J30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'SO 406 - Ochrana T-mobile'!P118</f>
        <v>0</v>
      </c>
      <c r="AV101" s="128">
        <f>'SO 406 - Ochrana T-mobile'!J33</f>
        <v>0</v>
      </c>
      <c r="AW101" s="128">
        <f>'SO 406 - Ochrana T-mobile'!J34</f>
        <v>0</v>
      </c>
      <c r="AX101" s="128">
        <f>'SO 406 - Ochrana T-mobile'!J35</f>
        <v>0</v>
      </c>
      <c r="AY101" s="128">
        <f>'SO 406 - Ochrana T-mobile'!J36</f>
        <v>0</v>
      </c>
      <c r="AZ101" s="128">
        <f>'SO 406 - Ochrana T-mobile'!F33</f>
        <v>0</v>
      </c>
      <c r="BA101" s="128">
        <f>'SO 406 - Ochrana T-mobile'!F34</f>
        <v>0</v>
      </c>
      <c r="BB101" s="128">
        <f>'SO 406 - Ochrana T-mobile'!F35</f>
        <v>0</v>
      </c>
      <c r="BC101" s="128">
        <f>'SO 406 - Ochrana T-mobile'!F36</f>
        <v>0</v>
      </c>
      <c r="BD101" s="130">
        <f>'SO 406 - Ochrana T-mobile'!F37</f>
        <v>0</v>
      </c>
      <c r="BE101" s="7"/>
      <c r="BT101" s="131" t="s">
        <v>86</v>
      </c>
      <c r="BV101" s="131" t="s">
        <v>80</v>
      </c>
      <c r="BW101" s="131" t="s">
        <v>106</v>
      </c>
      <c r="BX101" s="131" t="s">
        <v>5</v>
      </c>
      <c r="CL101" s="131" t="s">
        <v>1</v>
      </c>
      <c r="CM101" s="131" t="s">
        <v>88</v>
      </c>
    </row>
    <row r="102" s="7" customFormat="1" ht="16.5" customHeight="1">
      <c r="A102" s="119" t="s">
        <v>82</v>
      </c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407 - Nabíjení elektro...'!J30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85</v>
      </c>
      <c r="AR102" s="126"/>
      <c r="AS102" s="127">
        <v>0</v>
      </c>
      <c r="AT102" s="128">
        <f>ROUND(SUM(AV102:AW102),2)</f>
        <v>0</v>
      </c>
      <c r="AU102" s="129">
        <f>'SO 407 - Nabíjení elektro...'!P118</f>
        <v>0</v>
      </c>
      <c r="AV102" s="128">
        <f>'SO 407 - Nabíjení elektro...'!J33</f>
        <v>0</v>
      </c>
      <c r="AW102" s="128">
        <f>'SO 407 - Nabíjení elektro...'!J34</f>
        <v>0</v>
      </c>
      <c r="AX102" s="128">
        <f>'SO 407 - Nabíjení elektro...'!J35</f>
        <v>0</v>
      </c>
      <c r="AY102" s="128">
        <f>'SO 407 - Nabíjení elektro...'!J36</f>
        <v>0</v>
      </c>
      <c r="AZ102" s="128">
        <f>'SO 407 - Nabíjení elektro...'!F33</f>
        <v>0</v>
      </c>
      <c r="BA102" s="128">
        <f>'SO 407 - Nabíjení elektro...'!F34</f>
        <v>0</v>
      </c>
      <c r="BB102" s="128">
        <f>'SO 407 - Nabíjení elektro...'!F35</f>
        <v>0</v>
      </c>
      <c r="BC102" s="128">
        <f>'SO 407 - Nabíjení elektro...'!F36</f>
        <v>0</v>
      </c>
      <c r="BD102" s="130">
        <f>'SO 407 - Nabíjení elektro...'!F37</f>
        <v>0</v>
      </c>
      <c r="BE102" s="7"/>
      <c r="BT102" s="131" t="s">
        <v>86</v>
      </c>
      <c r="BV102" s="131" t="s">
        <v>80</v>
      </c>
      <c r="BW102" s="131" t="s">
        <v>109</v>
      </c>
      <c r="BX102" s="131" t="s">
        <v>5</v>
      </c>
      <c r="CL102" s="131" t="s">
        <v>1</v>
      </c>
      <c r="CM102" s="131" t="s">
        <v>88</v>
      </c>
    </row>
    <row r="103" s="7" customFormat="1" ht="16.5" customHeight="1">
      <c r="A103" s="119" t="s">
        <v>82</v>
      </c>
      <c r="B103" s="120"/>
      <c r="C103" s="121"/>
      <c r="D103" s="122" t="s">
        <v>110</v>
      </c>
      <c r="E103" s="122"/>
      <c r="F103" s="122"/>
      <c r="G103" s="122"/>
      <c r="H103" s="122"/>
      <c r="I103" s="123"/>
      <c r="J103" s="122" t="s">
        <v>111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'SO 701 - Stanoviště odpad...'!J30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85</v>
      </c>
      <c r="AR103" s="126"/>
      <c r="AS103" s="127">
        <v>0</v>
      </c>
      <c r="AT103" s="128">
        <f>ROUND(SUM(AV103:AW103),2)</f>
        <v>0</v>
      </c>
      <c r="AU103" s="129">
        <f>'SO 701 - Stanoviště odpad...'!P117</f>
        <v>0</v>
      </c>
      <c r="AV103" s="128">
        <f>'SO 701 - Stanoviště odpad...'!J33</f>
        <v>0</v>
      </c>
      <c r="AW103" s="128">
        <f>'SO 701 - Stanoviště odpad...'!J34</f>
        <v>0</v>
      </c>
      <c r="AX103" s="128">
        <f>'SO 701 - Stanoviště odpad...'!J35</f>
        <v>0</v>
      </c>
      <c r="AY103" s="128">
        <f>'SO 701 - Stanoviště odpad...'!J36</f>
        <v>0</v>
      </c>
      <c r="AZ103" s="128">
        <f>'SO 701 - Stanoviště odpad...'!F33</f>
        <v>0</v>
      </c>
      <c r="BA103" s="128">
        <f>'SO 701 - Stanoviště odpad...'!F34</f>
        <v>0</v>
      </c>
      <c r="BB103" s="128">
        <f>'SO 701 - Stanoviště odpad...'!F35</f>
        <v>0</v>
      </c>
      <c r="BC103" s="128">
        <f>'SO 701 - Stanoviště odpad...'!F36</f>
        <v>0</v>
      </c>
      <c r="BD103" s="130">
        <f>'SO 701 - Stanoviště odpad...'!F37</f>
        <v>0</v>
      </c>
      <c r="BE103" s="7"/>
      <c r="BT103" s="131" t="s">
        <v>86</v>
      </c>
      <c r="BV103" s="131" t="s">
        <v>80</v>
      </c>
      <c r="BW103" s="131" t="s">
        <v>112</v>
      </c>
      <c r="BX103" s="131" t="s">
        <v>5</v>
      </c>
      <c r="CL103" s="131" t="s">
        <v>1</v>
      </c>
      <c r="CM103" s="131" t="s">
        <v>88</v>
      </c>
    </row>
    <row r="104" s="7" customFormat="1" ht="16.5" customHeight="1">
      <c r="A104" s="119" t="s">
        <v>82</v>
      </c>
      <c r="B104" s="120"/>
      <c r="C104" s="121"/>
      <c r="D104" s="122" t="s">
        <v>113</v>
      </c>
      <c r="E104" s="122"/>
      <c r="F104" s="122"/>
      <c r="G104" s="122"/>
      <c r="H104" s="122"/>
      <c r="I104" s="123"/>
      <c r="J104" s="122" t="s">
        <v>114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'SO 801 - Revitalizace zeleně'!J30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85</v>
      </c>
      <c r="AR104" s="126"/>
      <c r="AS104" s="127">
        <v>0</v>
      </c>
      <c r="AT104" s="128">
        <f>ROUND(SUM(AV104:AW104),2)</f>
        <v>0</v>
      </c>
      <c r="AU104" s="129">
        <f>'SO 801 - Revitalizace zeleně'!P118</f>
        <v>0</v>
      </c>
      <c r="AV104" s="128">
        <f>'SO 801 - Revitalizace zeleně'!J33</f>
        <v>0</v>
      </c>
      <c r="AW104" s="128">
        <f>'SO 801 - Revitalizace zeleně'!J34</f>
        <v>0</v>
      </c>
      <c r="AX104" s="128">
        <f>'SO 801 - Revitalizace zeleně'!J35</f>
        <v>0</v>
      </c>
      <c r="AY104" s="128">
        <f>'SO 801 - Revitalizace zeleně'!J36</f>
        <v>0</v>
      </c>
      <c r="AZ104" s="128">
        <f>'SO 801 - Revitalizace zeleně'!F33</f>
        <v>0</v>
      </c>
      <c r="BA104" s="128">
        <f>'SO 801 - Revitalizace zeleně'!F34</f>
        <v>0</v>
      </c>
      <c r="BB104" s="128">
        <f>'SO 801 - Revitalizace zeleně'!F35</f>
        <v>0</v>
      </c>
      <c r="BC104" s="128">
        <f>'SO 801 - Revitalizace zeleně'!F36</f>
        <v>0</v>
      </c>
      <c r="BD104" s="130">
        <f>'SO 801 - Revitalizace zeleně'!F37</f>
        <v>0</v>
      </c>
      <c r="BE104" s="7"/>
      <c r="BT104" s="131" t="s">
        <v>86</v>
      </c>
      <c r="BV104" s="131" t="s">
        <v>80</v>
      </c>
      <c r="BW104" s="131" t="s">
        <v>115</v>
      </c>
      <c r="BX104" s="131" t="s">
        <v>5</v>
      </c>
      <c r="CL104" s="131" t="s">
        <v>1</v>
      </c>
      <c r="CM104" s="131" t="s">
        <v>88</v>
      </c>
    </row>
    <row r="105" s="7" customFormat="1" ht="16.5" customHeight="1">
      <c r="A105" s="119" t="s">
        <v>82</v>
      </c>
      <c r="B105" s="120"/>
      <c r="C105" s="121"/>
      <c r="D105" s="122" t="s">
        <v>116</v>
      </c>
      <c r="E105" s="122"/>
      <c r="F105" s="122"/>
      <c r="G105" s="122"/>
      <c r="H105" s="122"/>
      <c r="I105" s="123"/>
      <c r="J105" s="122" t="s">
        <v>117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'SO 901 - Mobiliář'!J30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85</v>
      </c>
      <c r="AR105" s="126"/>
      <c r="AS105" s="132">
        <v>0</v>
      </c>
      <c r="AT105" s="133">
        <f>ROUND(SUM(AV105:AW105),2)</f>
        <v>0</v>
      </c>
      <c r="AU105" s="134">
        <f>'SO 901 - Mobiliář'!P118</f>
        <v>0</v>
      </c>
      <c r="AV105" s="133">
        <f>'SO 901 - Mobiliář'!J33</f>
        <v>0</v>
      </c>
      <c r="AW105" s="133">
        <f>'SO 901 - Mobiliář'!J34</f>
        <v>0</v>
      </c>
      <c r="AX105" s="133">
        <f>'SO 901 - Mobiliář'!J35</f>
        <v>0</v>
      </c>
      <c r="AY105" s="133">
        <f>'SO 901 - Mobiliář'!J36</f>
        <v>0</v>
      </c>
      <c r="AZ105" s="133">
        <f>'SO 901 - Mobiliář'!F33</f>
        <v>0</v>
      </c>
      <c r="BA105" s="133">
        <f>'SO 901 - Mobiliář'!F34</f>
        <v>0</v>
      </c>
      <c r="BB105" s="133">
        <f>'SO 901 - Mobiliář'!F35</f>
        <v>0</v>
      </c>
      <c r="BC105" s="133">
        <f>'SO 901 - Mobiliář'!F36</f>
        <v>0</v>
      </c>
      <c r="BD105" s="135">
        <f>'SO 901 - Mobiliář'!F37</f>
        <v>0</v>
      </c>
      <c r="BE105" s="7"/>
      <c r="BT105" s="131" t="s">
        <v>86</v>
      </c>
      <c r="BV105" s="131" t="s">
        <v>80</v>
      </c>
      <c r="BW105" s="131" t="s">
        <v>118</v>
      </c>
      <c r="BX105" s="131" t="s">
        <v>5</v>
      </c>
      <c r="CL105" s="131" t="s">
        <v>1</v>
      </c>
      <c r="CM105" s="131" t="s">
        <v>88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DCbkWBxod4VH+vAFU9Wn6cYFY4B3a4n3spUQG8S28wKEkgbz3XzxqC6w7PJ0epwmB5ue0f3ArwqlVKR6eOx9fA==" hashValue="G16HxVYAvvePG7YNgoHS2GEgAZ5HfP29EYuk8NNAWx1pfV5UExDwe3c9eDFY6km2YmFqapZUQbn1H8ew5qDIEg==" algorithmName="SHA-512" password="CC35"/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G94:AM94"/>
    <mergeCell ref="AN94:AP94"/>
  </mergeCells>
  <hyperlinks>
    <hyperlink ref="A95" location="'SO 000 - Vedlejší rozpočt...'!C2" display="/"/>
    <hyperlink ref="A96" location="'SO 101 - Komunikace a zpe...'!C2" display="/"/>
    <hyperlink ref="A97" location="'SO 401 - Veřejné osvětlení'!C2" display="/"/>
    <hyperlink ref="A98" location="'SO 403 - Ochrana Cetin'!C2" display="/"/>
    <hyperlink ref="A99" location="'SO 404 - Ochrana Vodafone'!C2" display="/"/>
    <hyperlink ref="A100" location="'SO 405 - Ochrana LIS'!C2" display="/"/>
    <hyperlink ref="A101" location="'SO 406 - Ochrana T-mobile'!C2" display="/"/>
    <hyperlink ref="A102" location="'SO 407 - Nabíjení elektro...'!C2" display="/"/>
    <hyperlink ref="A103" location="'SO 701 - Stanoviště odpad...'!C2" display="/"/>
    <hyperlink ref="A104" location="'SO 801 - Revitalizace zeleně'!C2" display="/"/>
    <hyperlink ref="A105" location="'SO 901 - Mobili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ROUND((SUM(BE117:BE122)),  2)</f>
        <v>0</v>
      </c>
      <c r="G33" s="38"/>
      <c r="H33" s="38"/>
      <c r="I33" s="155">
        <v>0.20999999999999999</v>
      </c>
      <c r="J33" s="154">
        <f>ROUND(((SUM(BE117:BE122))*I33),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ROUND((SUM(BF117:BF122)),  2)</f>
        <v>0</v>
      </c>
      <c r="G34" s="38"/>
      <c r="H34" s="38"/>
      <c r="I34" s="155">
        <v>0.14999999999999999</v>
      </c>
      <c r="J34" s="154">
        <f>ROUND(((SUM(BF117:BF122))*I34),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ROUND((SUM(BG117:BG122)),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ROUND((SUM(BH117:BH122)),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ROUND((SUM(BI117:BI122)),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701 - Stanoviště odpadních kontejnerů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204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134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Regenerace sídliště Ruprechtice III.etapa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 701 - Stanoviště odpadních kontejnerů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21. 10. 2024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Město Liberec</v>
      </c>
      <c r="G113" s="40"/>
      <c r="H113" s="40"/>
      <c r="I113" s="32" t="s">
        <v>31</v>
      </c>
      <c r="J113" s="36" t="str">
        <f>E21</f>
        <v>GREGOR projekt - invest,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135</v>
      </c>
      <c r="D116" s="194" t="s">
        <v>63</v>
      </c>
      <c r="E116" s="194" t="s">
        <v>59</v>
      </c>
      <c r="F116" s="194" t="s">
        <v>60</v>
      </c>
      <c r="G116" s="194" t="s">
        <v>136</v>
      </c>
      <c r="H116" s="194" t="s">
        <v>137</v>
      </c>
      <c r="I116" s="194" t="s">
        <v>138</v>
      </c>
      <c r="J116" s="194" t="s">
        <v>124</v>
      </c>
      <c r="K116" s="195" t="s">
        <v>139</v>
      </c>
      <c r="L116" s="196"/>
      <c r="M116" s="100" t="s">
        <v>1</v>
      </c>
      <c r="N116" s="101" t="s">
        <v>42</v>
      </c>
      <c r="O116" s="101" t="s">
        <v>140</v>
      </c>
      <c r="P116" s="101" t="s">
        <v>141</v>
      </c>
      <c r="Q116" s="101" t="s">
        <v>142</v>
      </c>
      <c r="R116" s="101" t="s">
        <v>143</v>
      </c>
      <c r="S116" s="101" t="s">
        <v>144</v>
      </c>
      <c r="T116" s="101" t="s">
        <v>145</v>
      </c>
      <c r="U116" s="102" t="s">
        <v>146</v>
      </c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147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199">
        <f>T118</f>
        <v>0</v>
      </c>
      <c r="U117" s="105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126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77</v>
      </c>
      <c r="E118" s="204" t="s">
        <v>213</v>
      </c>
      <c r="F118" s="204" t="s">
        <v>214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SUM(P119:P122)</f>
        <v>0</v>
      </c>
      <c r="Q118" s="209"/>
      <c r="R118" s="210">
        <f>SUM(R119:R122)</f>
        <v>0</v>
      </c>
      <c r="S118" s="209"/>
      <c r="T118" s="210">
        <f>SUM(T119:T122)</f>
        <v>0</v>
      </c>
      <c r="U118" s="211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86</v>
      </c>
      <c r="AT118" s="213" t="s">
        <v>77</v>
      </c>
      <c r="AU118" s="213" t="s">
        <v>78</v>
      </c>
      <c r="AY118" s="212" t="s">
        <v>150</v>
      </c>
      <c r="BK118" s="214">
        <f>SUM(BK119:BK122)</f>
        <v>0</v>
      </c>
    </row>
    <row r="119" s="2" customFormat="1" ht="16.5" customHeight="1">
      <c r="A119" s="38"/>
      <c r="B119" s="39"/>
      <c r="C119" s="217" t="s">
        <v>86</v>
      </c>
      <c r="D119" s="217" t="s">
        <v>153</v>
      </c>
      <c r="E119" s="218" t="s">
        <v>1728</v>
      </c>
      <c r="F119" s="219" t="s">
        <v>1729</v>
      </c>
      <c r="G119" s="220" t="s">
        <v>587</v>
      </c>
      <c r="H119" s="221">
        <v>1</v>
      </c>
      <c r="I119" s="222"/>
      <c r="J119" s="223">
        <f>ROUND(I119*H119,2)</f>
        <v>0</v>
      </c>
      <c r="K119" s="219" t="s">
        <v>1</v>
      </c>
      <c r="L119" s="44"/>
      <c r="M119" s="224" t="s">
        <v>1</v>
      </c>
      <c r="N119" s="225" t="s">
        <v>43</v>
      </c>
      <c r="O119" s="91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6">
        <f>S119*H119</f>
        <v>0</v>
      </c>
      <c r="U119" s="227" t="s">
        <v>1</v>
      </c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8" t="s">
        <v>167</v>
      </c>
      <c r="AT119" s="228" t="s">
        <v>153</v>
      </c>
      <c r="AU119" s="228" t="s">
        <v>86</v>
      </c>
      <c r="AY119" s="17" t="s">
        <v>150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7" t="s">
        <v>86</v>
      </c>
      <c r="BK119" s="229">
        <f>ROUND(I119*H119,2)</f>
        <v>0</v>
      </c>
      <c r="BL119" s="17" t="s">
        <v>167</v>
      </c>
      <c r="BM119" s="228" t="s">
        <v>1730</v>
      </c>
    </row>
    <row r="120" s="2" customFormat="1" ht="16.5" customHeight="1">
      <c r="A120" s="38"/>
      <c r="B120" s="39"/>
      <c r="C120" s="217" t="s">
        <v>88</v>
      </c>
      <c r="D120" s="217" t="s">
        <v>153</v>
      </c>
      <c r="E120" s="218" t="s">
        <v>1731</v>
      </c>
      <c r="F120" s="219" t="s">
        <v>1732</v>
      </c>
      <c r="G120" s="220" t="s">
        <v>587</v>
      </c>
      <c r="H120" s="221">
        <v>5</v>
      </c>
      <c r="I120" s="222"/>
      <c r="J120" s="223">
        <f>ROUND(I120*H120,2)</f>
        <v>0</v>
      </c>
      <c r="K120" s="219" t="s">
        <v>1</v>
      </c>
      <c r="L120" s="44"/>
      <c r="M120" s="224" t="s">
        <v>1</v>
      </c>
      <c r="N120" s="225" t="s">
        <v>43</v>
      </c>
      <c r="O120" s="91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6">
        <f>S120*H120</f>
        <v>0</v>
      </c>
      <c r="U120" s="227" t="s">
        <v>1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8" t="s">
        <v>167</v>
      </c>
      <c r="AT120" s="228" t="s">
        <v>153</v>
      </c>
      <c r="AU120" s="228" t="s">
        <v>86</v>
      </c>
      <c r="AY120" s="17" t="s">
        <v>150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7" t="s">
        <v>86</v>
      </c>
      <c r="BK120" s="229">
        <f>ROUND(I120*H120,2)</f>
        <v>0</v>
      </c>
      <c r="BL120" s="17" t="s">
        <v>167</v>
      </c>
      <c r="BM120" s="228" t="s">
        <v>1733</v>
      </c>
    </row>
    <row r="121" s="2" customFormat="1" ht="16.5" customHeight="1">
      <c r="A121" s="38"/>
      <c r="B121" s="39"/>
      <c r="C121" s="217" t="s">
        <v>163</v>
      </c>
      <c r="D121" s="217" t="s">
        <v>153</v>
      </c>
      <c r="E121" s="218" t="s">
        <v>1734</v>
      </c>
      <c r="F121" s="219" t="s">
        <v>1735</v>
      </c>
      <c r="G121" s="220" t="s">
        <v>912</v>
      </c>
      <c r="H121" s="221">
        <v>1</v>
      </c>
      <c r="I121" s="222"/>
      <c r="J121" s="223">
        <f>ROUND(I121*H121,2)</f>
        <v>0</v>
      </c>
      <c r="K121" s="219" t="s">
        <v>1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167</v>
      </c>
      <c r="AT121" s="228" t="s">
        <v>153</v>
      </c>
      <c r="AU121" s="228" t="s">
        <v>86</v>
      </c>
      <c r="AY121" s="17" t="s">
        <v>150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167</v>
      </c>
      <c r="BM121" s="228" t="s">
        <v>1736</v>
      </c>
    </row>
    <row r="122" s="2" customFormat="1" ht="16.5" customHeight="1">
      <c r="A122" s="38"/>
      <c r="B122" s="39"/>
      <c r="C122" s="217" t="s">
        <v>167</v>
      </c>
      <c r="D122" s="217" t="s">
        <v>153</v>
      </c>
      <c r="E122" s="218" t="s">
        <v>1737</v>
      </c>
      <c r="F122" s="219" t="s">
        <v>1738</v>
      </c>
      <c r="G122" s="220" t="s">
        <v>912</v>
      </c>
      <c r="H122" s="221">
        <v>1</v>
      </c>
      <c r="I122" s="222"/>
      <c r="J122" s="223">
        <f>ROUND(I122*H122,2)</f>
        <v>0</v>
      </c>
      <c r="K122" s="219" t="s">
        <v>1</v>
      </c>
      <c r="L122" s="44"/>
      <c r="M122" s="230" t="s">
        <v>1</v>
      </c>
      <c r="N122" s="231" t="s">
        <v>43</v>
      </c>
      <c r="O122" s="232"/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3">
        <f>S122*H122</f>
        <v>0</v>
      </c>
      <c r="U122" s="234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167</v>
      </c>
      <c r="AT122" s="228" t="s">
        <v>153</v>
      </c>
      <c r="AU122" s="228" t="s">
        <v>86</v>
      </c>
      <c r="AY122" s="17" t="s">
        <v>150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167</v>
      </c>
      <c r="BM122" s="228" t="s">
        <v>1739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JN3U4rj6GOa29HeNeX3C6HLQ59pYlTNgkASy1qv2q3v3hcAbZIGN4RxVfqZosyrENFKS2hh5I/GPUk4PVKMqiw==" hashValue="wayC9Puaxcx8ReDr0h6D9hBbutm1JE3JNd2392XrQJfEGaOFBhpiKQh4BGfu05gVC0ulJT0I3svTw/htGs2Dmw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1740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ROUND((SUM(BE118:BE123)),  2)</f>
        <v>0</v>
      </c>
      <c r="G33" s="38"/>
      <c r="H33" s="38"/>
      <c r="I33" s="155">
        <v>0.20999999999999999</v>
      </c>
      <c r="J33" s="154">
        <f>ROUND(((SUM(BE118:BE123))*I33),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ROUND((SUM(BF118:BF123)),  2)</f>
        <v>0</v>
      </c>
      <c r="G34" s="38"/>
      <c r="H34" s="38"/>
      <c r="I34" s="155">
        <v>0.14999999999999999</v>
      </c>
      <c r="J34" s="154">
        <f>ROUND(((SUM(BF118:BF123))*I34),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ROUND((SUM(BG118:BG123)),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ROUND((SUM(BH118:BH123)),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801 - Revitalizace zeleně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204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801 - Revitalizace zeleně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135</v>
      </c>
      <c r="D117" s="194" t="s">
        <v>63</v>
      </c>
      <c r="E117" s="194" t="s">
        <v>59</v>
      </c>
      <c r="F117" s="194" t="s">
        <v>60</v>
      </c>
      <c r="G117" s="194" t="s">
        <v>136</v>
      </c>
      <c r="H117" s="194" t="s">
        <v>137</v>
      </c>
      <c r="I117" s="194" t="s">
        <v>138</v>
      </c>
      <c r="J117" s="194" t="s">
        <v>124</v>
      </c>
      <c r="K117" s="195" t="s">
        <v>139</v>
      </c>
      <c r="L117" s="196"/>
      <c r="M117" s="100" t="s">
        <v>1</v>
      </c>
      <c r="N117" s="101" t="s">
        <v>42</v>
      </c>
      <c r="O117" s="101" t="s">
        <v>140</v>
      </c>
      <c r="P117" s="101" t="s">
        <v>141</v>
      </c>
      <c r="Q117" s="101" t="s">
        <v>142</v>
      </c>
      <c r="R117" s="101" t="s">
        <v>143</v>
      </c>
      <c r="S117" s="101" t="s">
        <v>144</v>
      </c>
      <c r="T117" s="101" t="s">
        <v>145</v>
      </c>
      <c r="U117" s="102" t="s">
        <v>146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199">
        <f>T119</f>
        <v>0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213</v>
      </c>
      <c r="F119" s="204" t="s">
        <v>214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0">
        <f>T120</f>
        <v>0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86</v>
      </c>
      <c r="AT119" s="213" t="s">
        <v>77</v>
      </c>
      <c r="AU119" s="213" t="s">
        <v>78</v>
      </c>
      <c r="AY119" s="212" t="s">
        <v>150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86</v>
      </c>
      <c r="F120" s="215" t="s">
        <v>215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SUM(P121:P123)</f>
        <v>0</v>
      </c>
      <c r="Q120" s="209"/>
      <c r="R120" s="210">
        <f>SUM(R121:R123)</f>
        <v>0</v>
      </c>
      <c r="S120" s="209"/>
      <c r="T120" s="210">
        <f>SUM(T121:T123)</f>
        <v>0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86</v>
      </c>
      <c r="AT120" s="213" t="s">
        <v>77</v>
      </c>
      <c r="AU120" s="213" t="s">
        <v>86</v>
      </c>
      <c r="AY120" s="212" t="s">
        <v>150</v>
      </c>
      <c r="BK120" s="214">
        <f>SUM(BK121:BK123)</f>
        <v>0</v>
      </c>
    </row>
    <row r="121" s="2" customFormat="1" ht="21.75" customHeight="1">
      <c r="A121" s="38"/>
      <c r="B121" s="39"/>
      <c r="C121" s="217" t="s">
        <v>86</v>
      </c>
      <c r="D121" s="217" t="s">
        <v>153</v>
      </c>
      <c r="E121" s="218" t="s">
        <v>1741</v>
      </c>
      <c r="F121" s="219" t="s">
        <v>1742</v>
      </c>
      <c r="G121" s="220" t="s">
        <v>912</v>
      </c>
      <c r="H121" s="221">
        <v>1</v>
      </c>
      <c r="I121" s="222"/>
      <c r="J121" s="223">
        <f>ROUND(I121*H121,2)</f>
        <v>0</v>
      </c>
      <c r="K121" s="219" t="s">
        <v>1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1743</v>
      </c>
      <c r="AT121" s="228" t="s">
        <v>153</v>
      </c>
      <c r="AU121" s="228" t="s">
        <v>88</v>
      </c>
      <c r="AY121" s="17" t="s">
        <v>150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1743</v>
      </c>
      <c r="BM121" s="228" t="s">
        <v>1744</v>
      </c>
    </row>
    <row r="122" s="2" customFormat="1" ht="24.15" customHeight="1">
      <c r="A122" s="38"/>
      <c r="B122" s="39"/>
      <c r="C122" s="217" t="s">
        <v>88</v>
      </c>
      <c r="D122" s="217" t="s">
        <v>153</v>
      </c>
      <c r="E122" s="218" t="s">
        <v>1745</v>
      </c>
      <c r="F122" s="219" t="s">
        <v>1746</v>
      </c>
      <c r="G122" s="220" t="s">
        <v>1747</v>
      </c>
      <c r="H122" s="221">
        <v>5</v>
      </c>
      <c r="I122" s="222"/>
      <c r="J122" s="223">
        <f>ROUND(I122*H122,2)</f>
        <v>0</v>
      </c>
      <c r="K122" s="219" t="s">
        <v>1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1743</v>
      </c>
      <c r="AT122" s="228" t="s">
        <v>153</v>
      </c>
      <c r="AU122" s="228" t="s">
        <v>88</v>
      </c>
      <c r="AY122" s="17" t="s">
        <v>150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1743</v>
      </c>
      <c r="BM122" s="228" t="s">
        <v>1748</v>
      </c>
    </row>
    <row r="123" s="2" customFormat="1" ht="24.15" customHeight="1">
      <c r="A123" s="38"/>
      <c r="B123" s="39"/>
      <c r="C123" s="217" t="s">
        <v>163</v>
      </c>
      <c r="D123" s="217" t="s">
        <v>153</v>
      </c>
      <c r="E123" s="218" t="s">
        <v>1749</v>
      </c>
      <c r="F123" s="219" t="s">
        <v>1750</v>
      </c>
      <c r="G123" s="220" t="s">
        <v>1747</v>
      </c>
      <c r="H123" s="221">
        <v>5</v>
      </c>
      <c r="I123" s="222"/>
      <c r="J123" s="223">
        <f>ROUND(I123*H123,2)</f>
        <v>0</v>
      </c>
      <c r="K123" s="219" t="s">
        <v>1</v>
      </c>
      <c r="L123" s="44"/>
      <c r="M123" s="230" t="s">
        <v>1</v>
      </c>
      <c r="N123" s="231" t="s">
        <v>43</v>
      </c>
      <c r="O123" s="232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3">
        <f>S123*H123</f>
        <v>0</v>
      </c>
      <c r="U123" s="234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1743</v>
      </c>
      <c r="AT123" s="228" t="s">
        <v>153</v>
      </c>
      <c r="AU123" s="228" t="s">
        <v>88</v>
      </c>
      <c r="AY123" s="17" t="s">
        <v>150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1743</v>
      </c>
      <c r="BM123" s="228" t="s">
        <v>1751</v>
      </c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VKRD2S+Pu1IMbe94qkWzXrwokv+FdZRJnJpoIHNwGHLxM/sVE7QP69Q1MARGch7fRBh39g2JkiN5F9FZnVzNJw==" hashValue="Dg4fMKUW0dzMafaHhqtQKES+bnc0T+oeOprYgxGfmiy8RNkCMjdTfVRag9mU16arxs27cSObTLH788LcMETLRA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ROUND((SUM(BE118:BE130)),  2)</f>
        <v>0</v>
      </c>
      <c r="G33" s="38"/>
      <c r="H33" s="38"/>
      <c r="I33" s="155">
        <v>0.20999999999999999</v>
      </c>
      <c r="J33" s="154">
        <f>ROUND(((SUM(BE118:BE130))*I33),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ROUND((SUM(BF118:BF130)),  2)</f>
        <v>0</v>
      </c>
      <c r="G34" s="38"/>
      <c r="H34" s="38"/>
      <c r="I34" s="155">
        <v>0.14999999999999999</v>
      </c>
      <c r="J34" s="154">
        <f>ROUND(((SUM(BF118:BF130))*I34),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ROUND((SUM(BG118:BG130)),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ROUND((SUM(BH118:BH130)),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901 - Mobiliář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204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210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901 - Mobiliář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135</v>
      </c>
      <c r="D117" s="194" t="s">
        <v>63</v>
      </c>
      <c r="E117" s="194" t="s">
        <v>59</v>
      </c>
      <c r="F117" s="194" t="s">
        <v>60</v>
      </c>
      <c r="G117" s="194" t="s">
        <v>136</v>
      </c>
      <c r="H117" s="194" t="s">
        <v>137</v>
      </c>
      <c r="I117" s="194" t="s">
        <v>138</v>
      </c>
      <c r="J117" s="194" t="s">
        <v>124</v>
      </c>
      <c r="K117" s="195" t="s">
        <v>139</v>
      </c>
      <c r="L117" s="196"/>
      <c r="M117" s="100" t="s">
        <v>1</v>
      </c>
      <c r="N117" s="101" t="s">
        <v>42</v>
      </c>
      <c r="O117" s="101" t="s">
        <v>140</v>
      </c>
      <c r="P117" s="101" t="s">
        <v>141</v>
      </c>
      <c r="Q117" s="101" t="s">
        <v>142</v>
      </c>
      <c r="R117" s="101" t="s">
        <v>143</v>
      </c>
      <c r="S117" s="101" t="s">
        <v>144</v>
      </c>
      <c r="T117" s="101" t="s">
        <v>145</v>
      </c>
      <c r="U117" s="102" t="s">
        <v>146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199">
        <f>T119</f>
        <v>0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213</v>
      </c>
      <c r="F119" s="204" t="s">
        <v>214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0">
        <f>T120</f>
        <v>0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86</v>
      </c>
      <c r="AT119" s="213" t="s">
        <v>77</v>
      </c>
      <c r="AU119" s="213" t="s">
        <v>78</v>
      </c>
      <c r="AY119" s="212" t="s">
        <v>150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190</v>
      </c>
      <c r="F120" s="215" t="s">
        <v>918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SUM(P121:P130)</f>
        <v>0</v>
      </c>
      <c r="Q120" s="209"/>
      <c r="R120" s="210">
        <f>SUM(R121:R130)</f>
        <v>0</v>
      </c>
      <c r="S120" s="209"/>
      <c r="T120" s="210">
        <f>SUM(T121:T130)</f>
        <v>0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86</v>
      </c>
      <c r="AT120" s="213" t="s">
        <v>77</v>
      </c>
      <c r="AU120" s="213" t="s">
        <v>86</v>
      </c>
      <c r="AY120" s="212" t="s">
        <v>150</v>
      </c>
      <c r="BK120" s="214">
        <f>SUM(BK121:BK130)</f>
        <v>0</v>
      </c>
    </row>
    <row r="121" s="2" customFormat="1" ht="16.5" customHeight="1">
      <c r="A121" s="38"/>
      <c r="B121" s="39"/>
      <c r="C121" s="268" t="s">
        <v>86</v>
      </c>
      <c r="D121" s="268" t="s">
        <v>417</v>
      </c>
      <c r="E121" s="269" t="s">
        <v>1753</v>
      </c>
      <c r="F121" s="270" t="s">
        <v>1754</v>
      </c>
      <c r="G121" s="271" t="s">
        <v>1186</v>
      </c>
      <c r="H121" s="272">
        <v>9</v>
      </c>
      <c r="I121" s="273"/>
      <c r="J121" s="274">
        <f>ROUND(I121*H121,2)</f>
        <v>0</v>
      </c>
      <c r="K121" s="270" t="s">
        <v>1</v>
      </c>
      <c r="L121" s="275"/>
      <c r="M121" s="276" t="s">
        <v>1</v>
      </c>
      <c r="N121" s="277" t="s">
        <v>43</v>
      </c>
      <c r="O121" s="91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185</v>
      </c>
      <c r="AT121" s="228" t="s">
        <v>417</v>
      </c>
      <c r="AU121" s="228" t="s">
        <v>88</v>
      </c>
      <c r="AY121" s="17" t="s">
        <v>150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167</v>
      </c>
      <c r="BM121" s="228" t="s">
        <v>1755</v>
      </c>
    </row>
    <row r="122" s="2" customFormat="1" ht="16.5" customHeight="1">
      <c r="A122" s="38"/>
      <c r="B122" s="39"/>
      <c r="C122" s="268" t="s">
        <v>88</v>
      </c>
      <c r="D122" s="268" t="s">
        <v>417</v>
      </c>
      <c r="E122" s="269" t="s">
        <v>1756</v>
      </c>
      <c r="F122" s="270" t="s">
        <v>1757</v>
      </c>
      <c r="G122" s="271" t="s">
        <v>1186</v>
      </c>
      <c r="H122" s="272">
        <v>4</v>
      </c>
      <c r="I122" s="273"/>
      <c r="J122" s="274">
        <f>ROUND(I122*H122,2)</f>
        <v>0</v>
      </c>
      <c r="K122" s="270" t="s">
        <v>1</v>
      </c>
      <c r="L122" s="275"/>
      <c r="M122" s="276" t="s">
        <v>1</v>
      </c>
      <c r="N122" s="277" t="s">
        <v>43</v>
      </c>
      <c r="O122" s="91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185</v>
      </c>
      <c r="AT122" s="228" t="s">
        <v>417</v>
      </c>
      <c r="AU122" s="228" t="s">
        <v>88</v>
      </c>
      <c r="AY122" s="17" t="s">
        <v>150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167</v>
      </c>
      <c r="BM122" s="228" t="s">
        <v>1758</v>
      </c>
    </row>
    <row r="123" s="2" customFormat="1" ht="16.5" customHeight="1">
      <c r="A123" s="38"/>
      <c r="B123" s="39"/>
      <c r="C123" s="268" t="s">
        <v>163</v>
      </c>
      <c r="D123" s="268" t="s">
        <v>417</v>
      </c>
      <c r="E123" s="269" t="s">
        <v>1759</v>
      </c>
      <c r="F123" s="270" t="s">
        <v>1760</v>
      </c>
      <c r="G123" s="271" t="s">
        <v>1186</v>
      </c>
      <c r="H123" s="272">
        <v>8</v>
      </c>
      <c r="I123" s="273"/>
      <c r="J123" s="274">
        <f>ROUND(I123*H123,2)</f>
        <v>0</v>
      </c>
      <c r="K123" s="270" t="s">
        <v>1</v>
      </c>
      <c r="L123" s="275"/>
      <c r="M123" s="276" t="s">
        <v>1</v>
      </c>
      <c r="N123" s="277" t="s">
        <v>43</v>
      </c>
      <c r="O123" s="91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6">
        <f>S123*H123</f>
        <v>0</v>
      </c>
      <c r="U123" s="22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185</v>
      </c>
      <c r="AT123" s="228" t="s">
        <v>417</v>
      </c>
      <c r="AU123" s="228" t="s">
        <v>88</v>
      </c>
      <c r="AY123" s="17" t="s">
        <v>150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167</v>
      </c>
      <c r="BM123" s="228" t="s">
        <v>1761</v>
      </c>
    </row>
    <row r="124" s="2" customFormat="1" ht="24.15" customHeight="1">
      <c r="A124" s="38"/>
      <c r="B124" s="39"/>
      <c r="C124" s="268" t="s">
        <v>167</v>
      </c>
      <c r="D124" s="268" t="s">
        <v>417</v>
      </c>
      <c r="E124" s="269" t="s">
        <v>1762</v>
      </c>
      <c r="F124" s="270" t="s">
        <v>1763</v>
      </c>
      <c r="G124" s="271" t="s">
        <v>1186</v>
      </c>
      <c r="H124" s="272">
        <v>8</v>
      </c>
      <c r="I124" s="273"/>
      <c r="J124" s="274">
        <f>ROUND(I124*H124,2)</f>
        <v>0</v>
      </c>
      <c r="K124" s="270" t="s">
        <v>1</v>
      </c>
      <c r="L124" s="275"/>
      <c r="M124" s="276" t="s">
        <v>1</v>
      </c>
      <c r="N124" s="277" t="s">
        <v>43</v>
      </c>
      <c r="O124" s="91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6">
        <f>S124*H124</f>
        <v>0</v>
      </c>
      <c r="U124" s="227" t="s">
        <v>1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8" t="s">
        <v>185</v>
      </c>
      <c r="AT124" s="228" t="s">
        <v>417</v>
      </c>
      <c r="AU124" s="228" t="s">
        <v>88</v>
      </c>
      <c r="AY124" s="17" t="s">
        <v>150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7" t="s">
        <v>86</v>
      </c>
      <c r="BK124" s="229">
        <f>ROUND(I124*H124,2)</f>
        <v>0</v>
      </c>
      <c r="BL124" s="17" t="s">
        <v>167</v>
      </c>
      <c r="BM124" s="228" t="s">
        <v>1764</v>
      </c>
    </row>
    <row r="125" s="2" customFormat="1" ht="16.5" customHeight="1">
      <c r="A125" s="38"/>
      <c r="B125" s="39"/>
      <c r="C125" s="268" t="s">
        <v>149</v>
      </c>
      <c r="D125" s="268" t="s">
        <v>417</v>
      </c>
      <c r="E125" s="269" t="s">
        <v>1765</v>
      </c>
      <c r="F125" s="270" t="s">
        <v>1766</v>
      </c>
      <c r="G125" s="271" t="s">
        <v>1186</v>
      </c>
      <c r="H125" s="272">
        <v>2</v>
      </c>
      <c r="I125" s="273"/>
      <c r="J125" s="274">
        <f>ROUND(I125*H125,2)</f>
        <v>0</v>
      </c>
      <c r="K125" s="270" t="s">
        <v>1</v>
      </c>
      <c r="L125" s="275"/>
      <c r="M125" s="276" t="s">
        <v>1</v>
      </c>
      <c r="N125" s="277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185</v>
      </c>
      <c r="AT125" s="228" t="s">
        <v>417</v>
      </c>
      <c r="AU125" s="228" t="s">
        <v>88</v>
      </c>
      <c r="AY125" s="17" t="s">
        <v>150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167</v>
      </c>
      <c r="BM125" s="228" t="s">
        <v>1767</v>
      </c>
    </row>
    <row r="126" s="2" customFormat="1" ht="16.5" customHeight="1">
      <c r="A126" s="38"/>
      <c r="B126" s="39"/>
      <c r="C126" s="217" t="s">
        <v>174</v>
      </c>
      <c r="D126" s="217" t="s">
        <v>153</v>
      </c>
      <c r="E126" s="218" t="s">
        <v>1768</v>
      </c>
      <c r="F126" s="219" t="s">
        <v>1769</v>
      </c>
      <c r="G126" s="220" t="s">
        <v>1186</v>
      </c>
      <c r="H126" s="221">
        <v>5</v>
      </c>
      <c r="I126" s="222"/>
      <c r="J126" s="223">
        <f>ROUND(I126*H126,2)</f>
        <v>0</v>
      </c>
      <c r="K126" s="219" t="s">
        <v>1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167</v>
      </c>
      <c r="AT126" s="228" t="s">
        <v>153</v>
      </c>
      <c r="AU126" s="228" t="s">
        <v>88</v>
      </c>
      <c r="AY126" s="17" t="s">
        <v>150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167</v>
      </c>
      <c r="BM126" s="228" t="s">
        <v>1770</v>
      </c>
    </row>
    <row r="127" s="2" customFormat="1" ht="16.5" customHeight="1">
      <c r="A127" s="38"/>
      <c r="B127" s="39"/>
      <c r="C127" s="268" t="s">
        <v>180</v>
      </c>
      <c r="D127" s="268" t="s">
        <v>417</v>
      </c>
      <c r="E127" s="269" t="s">
        <v>1771</v>
      </c>
      <c r="F127" s="270" t="s">
        <v>1772</v>
      </c>
      <c r="G127" s="271" t="s">
        <v>912</v>
      </c>
      <c r="H127" s="272">
        <v>1</v>
      </c>
      <c r="I127" s="273"/>
      <c r="J127" s="274">
        <f>ROUND(I127*H127,2)</f>
        <v>0</v>
      </c>
      <c r="K127" s="270" t="s">
        <v>1</v>
      </c>
      <c r="L127" s="275"/>
      <c r="M127" s="276" t="s">
        <v>1</v>
      </c>
      <c r="N127" s="277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185</v>
      </c>
      <c r="AT127" s="228" t="s">
        <v>417</v>
      </c>
      <c r="AU127" s="228" t="s">
        <v>88</v>
      </c>
      <c r="AY127" s="17" t="s">
        <v>150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167</v>
      </c>
      <c r="BM127" s="228" t="s">
        <v>1773</v>
      </c>
    </row>
    <row r="128" s="2" customFormat="1" ht="16.5" customHeight="1">
      <c r="A128" s="38"/>
      <c r="B128" s="39"/>
      <c r="C128" s="268" t="s">
        <v>185</v>
      </c>
      <c r="D128" s="268" t="s">
        <v>417</v>
      </c>
      <c r="E128" s="269" t="s">
        <v>1774</v>
      </c>
      <c r="F128" s="270" t="s">
        <v>1775</v>
      </c>
      <c r="G128" s="271" t="s">
        <v>912</v>
      </c>
      <c r="H128" s="272">
        <v>1</v>
      </c>
      <c r="I128" s="273"/>
      <c r="J128" s="274">
        <f>ROUND(I128*H128,2)</f>
        <v>0</v>
      </c>
      <c r="K128" s="270" t="s">
        <v>1</v>
      </c>
      <c r="L128" s="275"/>
      <c r="M128" s="276" t="s">
        <v>1</v>
      </c>
      <c r="N128" s="277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185</v>
      </c>
      <c r="AT128" s="228" t="s">
        <v>417</v>
      </c>
      <c r="AU128" s="228" t="s">
        <v>88</v>
      </c>
      <c r="AY128" s="17" t="s">
        <v>150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167</v>
      </c>
      <c r="BM128" s="228" t="s">
        <v>1776</v>
      </c>
    </row>
    <row r="129" s="2" customFormat="1" ht="16.5" customHeight="1">
      <c r="A129" s="38"/>
      <c r="B129" s="39"/>
      <c r="C129" s="217" t="s">
        <v>190</v>
      </c>
      <c r="D129" s="217" t="s">
        <v>153</v>
      </c>
      <c r="E129" s="218" t="s">
        <v>1777</v>
      </c>
      <c r="F129" s="219" t="s">
        <v>1735</v>
      </c>
      <c r="G129" s="220" t="s">
        <v>912</v>
      </c>
      <c r="H129" s="221">
        <v>1</v>
      </c>
      <c r="I129" s="222"/>
      <c r="J129" s="223">
        <f>ROUND(I129*H129,2)</f>
        <v>0</v>
      </c>
      <c r="K129" s="219" t="s">
        <v>1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167</v>
      </c>
      <c r="AT129" s="228" t="s">
        <v>153</v>
      </c>
      <c r="AU129" s="228" t="s">
        <v>88</v>
      </c>
      <c r="AY129" s="17" t="s">
        <v>150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167</v>
      </c>
      <c r="BM129" s="228" t="s">
        <v>1778</v>
      </c>
    </row>
    <row r="130" s="2" customFormat="1" ht="16.5" customHeight="1">
      <c r="A130" s="38"/>
      <c r="B130" s="39"/>
      <c r="C130" s="217" t="s">
        <v>195</v>
      </c>
      <c r="D130" s="217" t="s">
        <v>153</v>
      </c>
      <c r="E130" s="218" t="s">
        <v>1779</v>
      </c>
      <c r="F130" s="219" t="s">
        <v>1738</v>
      </c>
      <c r="G130" s="220" t="s">
        <v>912</v>
      </c>
      <c r="H130" s="221">
        <v>1</v>
      </c>
      <c r="I130" s="222"/>
      <c r="J130" s="223">
        <f>ROUND(I130*H130,2)</f>
        <v>0</v>
      </c>
      <c r="K130" s="219" t="s">
        <v>1</v>
      </c>
      <c r="L130" s="44"/>
      <c r="M130" s="230" t="s">
        <v>1</v>
      </c>
      <c r="N130" s="231" t="s">
        <v>43</v>
      </c>
      <c r="O130" s="232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3">
        <f>S130*H130</f>
        <v>0</v>
      </c>
      <c r="U130" s="234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167</v>
      </c>
      <c r="AT130" s="228" t="s">
        <v>153</v>
      </c>
      <c r="AU130" s="228" t="s">
        <v>88</v>
      </c>
      <c r="AY130" s="17" t="s">
        <v>150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86</v>
      </c>
      <c r="BK130" s="229">
        <f>ROUND(I130*H130,2)</f>
        <v>0</v>
      </c>
      <c r="BL130" s="17" t="s">
        <v>167</v>
      </c>
      <c r="BM130" s="228" t="s">
        <v>1780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AX7o8sxjjVBS5XkZIKKOs716nNVp6/e/XPVgVBA4Zeu+js/oKVL+EtOFPAxBazYzXpAg4yLPtFMXoJZEkBf9zg==" hashValue="cv7APdECLXm8oaKlB/ao/MZDbbF0VsjhAu90XWmTBnb7hNBNZ5wBKPAYWx78oXsU/H2hoT7V9/FWP++SAKHZhw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ROUND((SUM(BE123:BE141)),  2)</f>
        <v>0</v>
      </c>
      <c r="G33" s="38"/>
      <c r="H33" s="38"/>
      <c r="I33" s="155">
        <v>0.20999999999999999</v>
      </c>
      <c r="J33" s="154">
        <f>ROUND(((SUM(BE123:BE141))*I33),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ROUND((SUM(BF123:BF141)),  2)</f>
        <v>0</v>
      </c>
      <c r="G34" s="38"/>
      <c r="H34" s="38"/>
      <c r="I34" s="155">
        <v>0.14999999999999999</v>
      </c>
      <c r="J34" s="154">
        <f>ROUND(((SUM(BF123:BF141))*I34),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ROUND((SUM(BG123:BG141)),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ROUND((SUM(BH123:BH141)),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ROUND((SUM(BI123:BI141)),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000 -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127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128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129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130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131</v>
      </c>
      <c r="E101" s="188"/>
      <c r="F101" s="188"/>
      <c r="G101" s="188"/>
      <c r="H101" s="188"/>
      <c r="I101" s="188"/>
      <c r="J101" s="189">
        <f>J136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132</v>
      </c>
      <c r="E102" s="188"/>
      <c r="F102" s="188"/>
      <c r="G102" s="188"/>
      <c r="H102" s="188"/>
      <c r="I102" s="188"/>
      <c r="J102" s="189">
        <f>J138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133</v>
      </c>
      <c r="E103" s="188"/>
      <c r="F103" s="188"/>
      <c r="G103" s="188"/>
      <c r="H103" s="188"/>
      <c r="I103" s="188"/>
      <c r="J103" s="189">
        <f>J140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Regenerace sídliště Ruprechtice III.etapa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000 - Vedlejší rozpočtové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21. 10. 2024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Město Liberec</v>
      </c>
      <c r="G119" s="40"/>
      <c r="H119" s="40"/>
      <c r="I119" s="32" t="s">
        <v>31</v>
      </c>
      <c r="J119" s="36" t="str">
        <f>E21</f>
        <v>GREGOR projekt - invest,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135</v>
      </c>
      <c r="D122" s="194" t="s">
        <v>63</v>
      </c>
      <c r="E122" s="194" t="s">
        <v>59</v>
      </c>
      <c r="F122" s="194" t="s">
        <v>60</v>
      </c>
      <c r="G122" s="194" t="s">
        <v>136</v>
      </c>
      <c r="H122" s="194" t="s">
        <v>137</v>
      </c>
      <c r="I122" s="194" t="s">
        <v>138</v>
      </c>
      <c r="J122" s="194" t="s">
        <v>124</v>
      </c>
      <c r="K122" s="195" t="s">
        <v>139</v>
      </c>
      <c r="L122" s="196"/>
      <c r="M122" s="100" t="s">
        <v>1</v>
      </c>
      <c r="N122" s="101" t="s">
        <v>42</v>
      </c>
      <c r="O122" s="101" t="s">
        <v>140</v>
      </c>
      <c r="P122" s="101" t="s">
        <v>141</v>
      </c>
      <c r="Q122" s="101" t="s">
        <v>142</v>
      </c>
      <c r="R122" s="101" t="s">
        <v>143</v>
      </c>
      <c r="S122" s="101" t="s">
        <v>144</v>
      </c>
      <c r="T122" s="101" t="s">
        <v>145</v>
      </c>
      <c r="U122" s="102" t="s">
        <v>146</v>
      </c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147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0</v>
      </c>
      <c r="S123" s="104"/>
      <c r="T123" s="199">
        <f>T124</f>
        <v>0</v>
      </c>
      <c r="U123" s="105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126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77</v>
      </c>
      <c r="E124" s="204" t="s">
        <v>148</v>
      </c>
      <c r="F124" s="204" t="s">
        <v>84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P125+P132+P134+P136+P138+P140</f>
        <v>0</v>
      </c>
      <c r="Q124" s="209"/>
      <c r="R124" s="210">
        <f>R125+R132+R134+R136+R138+R140</f>
        <v>0</v>
      </c>
      <c r="S124" s="209"/>
      <c r="T124" s="210">
        <f>T125+T132+T134+T136+T138+T140</f>
        <v>0</v>
      </c>
      <c r="U124" s="211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149</v>
      </c>
      <c r="AT124" s="213" t="s">
        <v>77</v>
      </c>
      <c r="AU124" s="213" t="s">
        <v>78</v>
      </c>
      <c r="AY124" s="212" t="s">
        <v>150</v>
      </c>
      <c r="BK124" s="214">
        <f>BK125+BK132+BK134+BK136+BK138+BK140</f>
        <v>0</v>
      </c>
    </row>
    <row r="125" s="12" customFormat="1" ht="22.8" customHeight="1">
      <c r="A125" s="12"/>
      <c r="B125" s="201"/>
      <c r="C125" s="202"/>
      <c r="D125" s="203" t="s">
        <v>77</v>
      </c>
      <c r="E125" s="215" t="s">
        <v>151</v>
      </c>
      <c r="F125" s="215" t="s">
        <v>152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SUM(P126:P131)</f>
        <v>0</v>
      </c>
      <c r="Q125" s="209"/>
      <c r="R125" s="210">
        <f>SUM(R126:R131)</f>
        <v>0</v>
      </c>
      <c r="S125" s="209"/>
      <c r="T125" s="210">
        <f>SUM(T126:T131)</f>
        <v>0</v>
      </c>
      <c r="U125" s="211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149</v>
      </c>
      <c r="AT125" s="213" t="s">
        <v>77</v>
      </c>
      <c r="AU125" s="213" t="s">
        <v>86</v>
      </c>
      <c r="AY125" s="212" t="s">
        <v>150</v>
      </c>
      <c r="BK125" s="214">
        <f>SUM(BK126:BK131)</f>
        <v>0</v>
      </c>
    </row>
    <row r="126" s="2" customFormat="1" ht="16.5" customHeight="1">
      <c r="A126" s="38"/>
      <c r="B126" s="39"/>
      <c r="C126" s="217" t="s">
        <v>86</v>
      </c>
      <c r="D126" s="217" t="s">
        <v>153</v>
      </c>
      <c r="E126" s="218" t="s">
        <v>154</v>
      </c>
      <c r="F126" s="219" t="s">
        <v>155</v>
      </c>
      <c r="G126" s="220" t="s">
        <v>156</v>
      </c>
      <c r="H126" s="221">
        <v>1</v>
      </c>
      <c r="I126" s="222"/>
      <c r="J126" s="223">
        <f>ROUND(I126*H126,2)</f>
        <v>0</v>
      </c>
      <c r="K126" s="219" t="s">
        <v>157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158</v>
      </c>
      <c r="AT126" s="228" t="s">
        <v>153</v>
      </c>
      <c r="AU126" s="228" t="s">
        <v>88</v>
      </c>
      <c r="AY126" s="17" t="s">
        <v>150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158</v>
      </c>
      <c r="BM126" s="228" t="s">
        <v>159</v>
      </c>
    </row>
    <row r="127" s="2" customFormat="1" ht="49.05" customHeight="1">
      <c r="A127" s="38"/>
      <c r="B127" s="39"/>
      <c r="C127" s="217" t="s">
        <v>88</v>
      </c>
      <c r="D127" s="217" t="s">
        <v>153</v>
      </c>
      <c r="E127" s="218" t="s">
        <v>160</v>
      </c>
      <c r="F127" s="219" t="s">
        <v>161</v>
      </c>
      <c r="G127" s="220" t="s">
        <v>156</v>
      </c>
      <c r="H127" s="221">
        <v>1</v>
      </c>
      <c r="I127" s="222"/>
      <c r="J127" s="223">
        <f>ROUND(I127*H127,2)</f>
        <v>0</v>
      </c>
      <c r="K127" s="219" t="s">
        <v>1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158</v>
      </c>
      <c r="AT127" s="228" t="s">
        <v>153</v>
      </c>
      <c r="AU127" s="228" t="s">
        <v>88</v>
      </c>
      <c r="AY127" s="17" t="s">
        <v>150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158</v>
      </c>
      <c r="BM127" s="228" t="s">
        <v>162</v>
      </c>
    </row>
    <row r="128" s="2" customFormat="1" ht="16.5" customHeight="1">
      <c r="A128" s="38"/>
      <c r="B128" s="39"/>
      <c r="C128" s="217" t="s">
        <v>163</v>
      </c>
      <c r="D128" s="217" t="s">
        <v>153</v>
      </c>
      <c r="E128" s="218" t="s">
        <v>164</v>
      </c>
      <c r="F128" s="219" t="s">
        <v>165</v>
      </c>
      <c r="G128" s="220" t="s">
        <v>156</v>
      </c>
      <c r="H128" s="221">
        <v>1</v>
      </c>
      <c r="I128" s="222"/>
      <c r="J128" s="223">
        <f>ROUND(I128*H128,2)</f>
        <v>0</v>
      </c>
      <c r="K128" s="219" t="s">
        <v>157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158</v>
      </c>
      <c r="AT128" s="228" t="s">
        <v>153</v>
      </c>
      <c r="AU128" s="228" t="s">
        <v>88</v>
      </c>
      <c r="AY128" s="17" t="s">
        <v>150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158</v>
      </c>
      <c r="BM128" s="228" t="s">
        <v>166</v>
      </c>
    </row>
    <row r="129" s="2" customFormat="1" ht="16.5" customHeight="1">
      <c r="A129" s="38"/>
      <c r="B129" s="39"/>
      <c r="C129" s="217" t="s">
        <v>167</v>
      </c>
      <c r="D129" s="217" t="s">
        <v>153</v>
      </c>
      <c r="E129" s="218" t="s">
        <v>168</v>
      </c>
      <c r="F129" s="219" t="s">
        <v>169</v>
      </c>
      <c r="G129" s="220" t="s">
        <v>156</v>
      </c>
      <c r="H129" s="221">
        <v>1</v>
      </c>
      <c r="I129" s="222"/>
      <c r="J129" s="223">
        <f>ROUND(I129*H129,2)</f>
        <v>0</v>
      </c>
      <c r="K129" s="219" t="s">
        <v>157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158</v>
      </c>
      <c r="AT129" s="228" t="s">
        <v>153</v>
      </c>
      <c r="AU129" s="228" t="s">
        <v>88</v>
      </c>
      <c r="AY129" s="17" t="s">
        <v>150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158</v>
      </c>
      <c r="BM129" s="228" t="s">
        <v>170</v>
      </c>
    </row>
    <row r="130" s="2" customFormat="1" ht="16.5" customHeight="1">
      <c r="A130" s="38"/>
      <c r="B130" s="39"/>
      <c r="C130" s="217" t="s">
        <v>149</v>
      </c>
      <c r="D130" s="217" t="s">
        <v>153</v>
      </c>
      <c r="E130" s="218" t="s">
        <v>171</v>
      </c>
      <c r="F130" s="219" t="s">
        <v>172</v>
      </c>
      <c r="G130" s="220" t="s">
        <v>156</v>
      </c>
      <c r="H130" s="221">
        <v>1</v>
      </c>
      <c r="I130" s="222"/>
      <c r="J130" s="223">
        <f>ROUND(I130*H130,2)</f>
        <v>0</v>
      </c>
      <c r="K130" s="219" t="s">
        <v>157</v>
      </c>
      <c r="L130" s="44"/>
      <c r="M130" s="224" t="s">
        <v>1</v>
      </c>
      <c r="N130" s="225" t="s">
        <v>43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6">
        <f>S130*H130</f>
        <v>0</v>
      </c>
      <c r="U130" s="22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158</v>
      </c>
      <c r="AT130" s="228" t="s">
        <v>153</v>
      </c>
      <c r="AU130" s="228" t="s">
        <v>88</v>
      </c>
      <c r="AY130" s="17" t="s">
        <v>150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86</v>
      </c>
      <c r="BK130" s="229">
        <f>ROUND(I130*H130,2)</f>
        <v>0</v>
      </c>
      <c r="BL130" s="17" t="s">
        <v>158</v>
      </c>
      <c r="BM130" s="228" t="s">
        <v>173</v>
      </c>
    </row>
    <row r="131" s="2" customFormat="1" ht="16.5" customHeight="1">
      <c r="A131" s="38"/>
      <c r="B131" s="39"/>
      <c r="C131" s="217" t="s">
        <v>174</v>
      </c>
      <c r="D131" s="217" t="s">
        <v>153</v>
      </c>
      <c r="E131" s="218" t="s">
        <v>175</v>
      </c>
      <c r="F131" s="219" t="s">
        <v>176</v>
      </c>
      <c r="G131" s="220" t="s">
        <v>156</v>
      </c>
      <c r="H131" s="221">
        <v>1</v>
      </c>
      <c r="I131" s="222"/>
      <c r="J131" s="223">
        <f>ROUND(I131*H131,2)</f>
        <v>0</v>
      </c>
      <c r="K131" s="219" t="s">
        <v>157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158</v>
      </c>
      <c r="AT131" s="228" t="s">
        <v>153</v>
      </c>
      <c r="AU131" s="228" t="s">
        <v>88</v>
      </c>
      <c r="AY131" s="17" t="s">
        <v>150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158</v>
      </c>
      <c r="BM131" s="228" t="s">
        <v>177</v>
      </c>
    </row>
    <row r="132" s="12" customFormat="1" ht="22.8" customHeight="1">
      <c r="A132" s="12"/>
      <c r="B132" s="201"/>
      <c r="C132" s="202"/>
      <c r="D132" s="203" t="s">
        <v>77</v>
      </c>
      <c r="E132" s="215" t="s">
        <v>178</v>
      </c>
      <c r="F132" s="215" t="s">
        <v>179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P133</f>
        <v>0</v>
      </c>
      <c r="Q132" s="209"/>
      <c r="R132" s="210">
        <f>R133</f>
        <v>0</v>
      </c>
      <c r="S132" s="209"/>
      <c r="T132" s="210">
        <f>T133</f>
        <v>0</v>
      </c>
      <c r="U132" s="211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149</v>
      </c>
      <c r="AT132" s="213" t="s">
        <v>77</v>
      </c>
      <c r="AU132" s="213" t="s">
        <v>86</v>
      </c>
      <c r="AY132" s="212" t="s">
        <v>150</v>
      </c>
      <c r="BK132" s="214">
        <f>BK133</f>
        <v>0</v>
      </c>
    </row>
    <row r="133" s="2" customFormat="1" ht="16.5" customHeight="1">
      <c r="A133" s="38"/>
      <c r="B133" s="39"/>
      <c r="C133" s="217" t="s">
        <v>180</v>
      </c>
      <c r="D133" s="217" t="s">
        <v>153</v>
      </c>
      <c r="E133" s="218" t="s">
        <v>181</v>
      </c>
      <c r="F133" s="219" t="s">
        <v>179</v>
      </c>
      <c r="G133" s="220" t="s">
        <v>156</v>
      </c>
      <c r="H133" s="221">
        <v>1</v>
      </c>
      <c r="I133" s="222"/>
      <c r="J133" s="223">
        <f>ROUND(I133*H133,2)</f>
        <v>0</v>
      </c>
      <c r="K133" s="219" t="s">
        <v>157</v>
      </c>
      <c r="L133" s="44"/>
      <c r="M133" s="224" t="s">
        <v>1</v>
      </c>
      <c r="N133" s="225" t="s">
        <v>43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158</v>
      </c>
      <c r="AT133" s="228" t="s">
        <v>153</v>
      </c>
      <c r="AU133" s="228" t="s">
        <v>88</v>
      </c>
      <c r="AY133" s="17" t="s">
        <v>150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86</v>
      </c>
      <c r="BK133" s="229">
        <f>ROUND(I133*H133,2)</f>
        <v>0</v>
      </c>
      <c r="BL133" s="17" t="s">
        <v>158</v>
      </c>
      <c r="BM133" s="228" t="s">
        <v>182</v>
      </c>
    </row>
    <row r="134" s="12" customFormat="1" ht="22.8" customHeight="1">
      <c r="A134" s="12"/>
      <c r="B134" s="201"/>
      <c r="C134" s="202"/>
      <c r="D134" s="203" t="s">
        <v>77</v>
      </c>
      <c r="E134" s="215" t="s">
        <v>183</v>
      </c>
      <c r="F134" s="215" t="s">
        <v>184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P135</f>
        <v>0</v>
      </c>
      <c r="Q134" s="209"/>
      <c r="R134" s="210">
        <f>R135</f>
        <v>0</v>
      </c>
      <c r="S134" s="209"/>
      <c r="T134" s="210">
        <f>T135</f>
        <v>0</v>
      </c>
      <c r="U134" s="211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149</v>
      </c>
      <c r="AT134" s="213" t="s">
        <v>77</v>
      </c>
      <c r="AU134" s="213" t="s">
        <v>86</v>
      </c>
      <c r="AY134" s="212" t="s">
        <v>150</v>
      </c>
      <c r="BK134" s="214">
        <f>BK135</f>
        <v>0</v>
      </c>
    </row>
    <row r="135" s="2" customFormat="1" ht="16.5" customHeight="1">
      <c r="A135" s="38"/>
      <c r="B135" s="39"/>
      <c r="C135" s="217" t="s">
        <v>185</v>
      </c>
      <c r="D135" s="217" t="s">
        <v>153</v>
      </c>
      <c r="E135" s="218" t="s">
        <v>186</v>
      </c>
      <c r="F135" s="219" t="s">
        <v>184</v>
      </c>
      <c r="G135" s="220" t="s">
        <v>156</v>
      </c>
      <c r="H135" s="221">
        <v>1</v>
      </c>
      <c r="I135" s="222"/>
      <c r="J135" s="223">
        <f>ROUND(I135*H135,2)</f>
        <v>0</v>
      </c>
      <c r="K135" s="219" t="s">
        <v>157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158</v>
      </c>
      <c r="AT135" s="228" t="s">
        <v>153</v>
      </c>
      <c r="AU135" s="228" t="s">
        <v>88</v>
      </c>
      <c r="AY135" s="17" t="s">
        <v>150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158</v>
      </c>
      <c r="BM135" s="228" t="s">
        <v>187</v>
      </c>
    </row>
    <row r="136" s="12" customFormat="1" ht="22.8" customHeight="1">
      <c r="A136" s="12"/>
      <c r="B136" s="201"/>
      <c r="C136" s="202"/>
      <c r="D136" s="203" t="s">
        <v>77</v>
      </c>
      <c r="E136" s="215" t="s">
        <v>188</v>
      </c>
      <c r="F136" s="215" t="s">
        <v>189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P137</f>
        <v>0</v>
      </c>
      <c r="Q136" s="209"/>
      <c r="R136" s="210">
        <f>R137</f>
        <v>0</v>
      </c>
      <c r="S136" s="209"/>
      <c r="T136" s="210">
        <f>T137</f>
        <v>0</v>
      </c>
      <c r="U136" s="211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149</v>
      </c>
      <c r="AT136" s="213" t="s">
        <v>77</v>
      </c>
      <c r="AU136" s="213" t="s">
        <v>86</v>
      </c>
      <c r="AY136" s="212" t="s">
        <v>150</v>
      </c>
      <c r="BK136" s="214">
        <f>BK137</f>
        <v>0</v>
      </c>
    </row>
    <row r="137" s="2" customFormat="1" ht="16.5" customHeight="1">
      <c r="A137" s="38"/>
      <c r="B137" s="39"/>
      <c r="C137" s="217" t="s">
        <v>190</v>
      </c>
      <c r="D137" s="217" t="s">
        <v>153</v>
      </c>
      <c r="E137" s="218" t="s">
        <v>191</v>
      </c>
      <c r="F137" s="219" t="s">
        <v>189</v>
      </c>
      <c r="G137" s="220" t="s">
        <v>156</v>
      </c>
      <c r="H137" s="221">
        <v>1</v>
      </c>
      <c r="I137" s="222"/>
      <c r="J137" s="223">
        <f>ROUND(I137*H137,2)</f>
        <v>0</v>
      </c>
      <c r="K137" s="219" t="s">
        <v>157</v>
      </c>
      <c r="L137" s="44"/>
      <c r="M137" s="224" t="s">
        <v>1</v>
      </c>
      <c r="N137" s="225" t="s">
        <v>43</v>
      </c>
      <c r="O137" s="91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158</v>
      </c>
      <c r="AT137" s="228" t="s">
        <v>153</v>
      </c>
      <c r="AU137" s="228" t="s">
        <v>88</v>
      </c>
      <c r="AY137" s="17" t="s">
        <v>150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158</v>
      </c>
      <c r="BM137" s="228" t="s">
        <v>192</v>
      </c>
    </row>
    <row r="138" s="12" customFormat="1" ht="22.8" customHeight="1">
      <c r="A138" s="12"/>
      <c r="B138" s="201"/>
      <c r="C138" s="202"/>
      <c r="D138" s="203" t="s">
        <v>77</v>
      </c>
      <c r="E138" s="215" t="s">
        <v>193</v>
      </c>
      <c r="F138" s="215" t="s">
        <v>194</v>
      </c>
      <c r="G138" s="202"/>
      <c r="H138" s="202"/>
      <c r="I138" s="205"/>
      <c r="J138" s="216">
        <f>BK138</f>
        <v>0</v>
      </c>
      <c r="K138" s="202"/>
      <c r="L138" s="207"/>
      <c r="M138" s="208"/>
      <c r="N138" s="209"/>
      <c r="O138" s="209"/>
      <c r="P138" s="210">
        <f>P139</f>
        <v>0</v>
      </c>
      <c r="Q138" s="209"/>
      <c r="R138" s="210">
        <f>R139</f>
        <v>0</v>
      </c>
      <c r="S138" s="209"/>
      <c r="T138" s="210">
        <f>T139</f>
        <v>0</v>
      </c>
      <c r="U138" s="211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149</v>
      </c>
      <c r="AT138" s="213" t="s">
        <v>77</v>
      </c>
      <c r="AU138" s="213" t="s">
        <v>86</v>
      </c>
      <c r="AY138" s="212" t="s">
        <v>150</v>
      </c>
      <c r="BK138" s="214">
        <f>BK139</f>
        <v>0</v>
      </c>
    </row>
    <row r="139" s="2" customFormat="1" ht="16.5" customHeight="1">
      <c r="A139" s="38"/>
      <c r="B139" s="39"/>
      <c r="C139" s="217" t="s">
        <v>195</v>
      </c>
      <c r="D139" s="217" t="s">
        <v>153</v>
      </c>
      <c r="E139" s="218" t="s">
        <v>196</v>
      </c>
      <c r="F139" s="219" t="s">
        <v>194</v>
      </c>
      <c r="G139" s="220" t="s">
        <v>156</v>
      </c>
      <c r="H139" s="221">
        <v>1</v>
      </c>
      <c r="I139" s="222"/>
      <c r="J139" s="223">
        <f>ROUND(I139*H139,2)</f>
        <v>0</v>
      </c>
      <c r="K139" s="219" t="s">
        <v>157</v>
      </c>
      <c r="L139" s="44"/>
      <c r="M139" s="224" t="s">
        <v>1</v>
      </c>
      <c r="N139" s="225" t="s">
        <v>43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158</v>
      </c>
      <c r="AT139" s="228" t="s">
        <v>153</v>
      </c>
      <c r="AU139" s="228" t="s">
        <v>88</v>
      </c>
      <c r="AY139" s="17" t="s">
        <v>150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158</v>
      </c>
      <c r="BM139" s="228" t="s">
        <v>197</v>
      </c>
    </row>
    <row r="140" s="12" customFormat="1" ht="22.8" customHeight="1">
      <c r="A140" s="12"/>
      <c r="B140" s="201"/>
      <c r="C140" s="202"/>
      <c r="D140" s="203" t="s">
        <v>77</v>
      </c>
      <c r="E140" s="215" t="s">
        <v>198</v>
      </c>
      <c r="F140" s="215" t="s">
        <v>199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P141</f>
        <v>0</v>
      </c>
      <c r="Q140" s="209"/>
      <c r="R140" s="210">
        <f>R141</f>
        <v>0</v>
      </c>
      <c r="S140" s="209"/>
      <c r="T140" s="210">
        <f>T141</f>
        <v>0</v>
      </c>
      <c r="U140" s="211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149</v>
      </c>
      <c r="AT140" s="213" t="s">
        <v>77</v>
      </c>
      <c r="AU140" s="213" t="s">
        <v>86</v>
      </c>
      <c r="AY140" s="212" t="s">
        <v>150</v>
      </c>
      <c r="BK140" s="214">
        <f>BK141</f>
        <v>0</v>
      </c>
    </row>
    <row r="141" s="2" customFormat="1" ht="16.5" customHeight="1">
      <c r="A141" s="38"/>
      <c r="B141" s="39"/>
      <c r="C141" s="217" t="s">
        <v>200</v>
      </c>
      <c r="D141" s="217" t="s">
        <v>153</v>
      </c>
      <c r="E141" s="218" t="s">
        <v>201</v>
      </c>
      <c r="F141" s="219" t="s">
        <v>199</v>
      </c>
      <c r="G141" s="220" t="s">
        <v>156</v>
      </c>
      <c r="H141" s="221">
        <v>1</v>
      </c>
      <c r="I141" s="222"/>
      <c r="J141" s="223">
        <f>ROUND(I141*H141,2)</f>
        <v>0</v>
      </c>
      <c r="K141" s="219" t="s">
        <v>157</v>
      </c>
      <c r="L141" s="44"/>
      <c r="M141" s="230" t="s">
        <v>1</v>
      </c>
      <c r="N141" s="231" t="s">
        <v>43</v>
      </c>
      <c r="O141" s="232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3">
        <f>S141*H141</f>
        <v>0</v>
      </c>
      <c r="U141" s="234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158</v>
      </c>
      <c r="AT141" s="228" t="s">
        <v>153</v>
      </c>
      <c r="AU141" s="228" t="s">
        <v>88</v>
      </c>
      <c r="AY141" s="17" t="s">
        <v>150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158</v>
      </c>
      <c r="BM141" s="228" t="s">
        <v>202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s5eo3WP6CG8FW1JRpAkmLmSv9C8ykM+FQMlTdVHzO1X2vrLumLAWjcCaR6rYsTHfo6+q7CB6U1imC5kiNcXu8A==" hashValue="PK6pXMu3FzhLqG36S13EcmATpQgO2yrgArHVHYc8WHsYKheoU5HlFvnBt9QGsLMfzdm8E5d4dgXQ2bAvY53kcg==" algorithmName="SHA-512" password="CC35"/>
  <autoFilter ref="C122:K14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ROUND((SUM(BE125:BE614)),  2)</f>
        <v>0</v>
      </c>
      <c r="G33" s="38"/>
      <c r="H33" s="38"/>
      <c r="I33" s="155">
        <v>0.20999999999999999</v>
      </c>
      <c r="J33" s="154">
        <f>ROUND(((SUM(BE125:BE614))*I33),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ROUND((SUM(BF125:BF614)),  2)</f>
        <v>0</v>
      </c>
      <c r="G34" s="38"/>
      <c r="H34" s="38"/>
      <c r="I34" s="155">
        <v>0.14999999999999999</v>
      </c>
      <c r="J34" s="154">
        <f>ROUND(((SUM(BF125:BF614))*I34),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ROUND((SUM(BG125:BG614)),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ROUND((SUM(BH125:BH614)),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ROUND((SUM(BI125:BI614)),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Komunikace a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204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205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206</v>
      </c>
      <c r="E99" s="188"/>
      <c r="F99" s="188"/>
      <c r="G99" s="188"/>
      <c r="H99" s="188"/>
      <c r="I99" s="188"/>
      <c r="J99" s="189">
        <f>J323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207</v>
      </c>
      <c r="E100" s="188"/>
      <c r="F100" s="188"/>
      <c r="G100" s="188"/>
      <c r="H100" s="188"/>
      <c r="I100" s="188"/>
      <c r="J100" s="189">
        <f>J352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208</v>
      </c>
      <c r="E101" s="188"/>
      <c r="F101" s="188"/>
      <c r="G101" s="188"/>
      <c r="H101" s="188"/>
      <c r="I101" s="188"/>
      <c r="J101" s="189">
        <f>J366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209</v>
      </c>
      <c r="E102" s="188"/>
      <c r="F102" s="188"/>
      <c r="G102" s="188"/>
      <c r="H102" s="188"/>
      <c r="I102" s="188"/>
      <c r="J102" s="189">
        <f>J443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210</v>
      </c>
      <c r="E103" s="188"/>
      <c r="F103" s="188"/>
      <c r="G103" s="188"/>
      <c r="H103" s="188"/>
      <c r="I103" s="188"/>
      <c r="J103" s="189">
        <f>J490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211</v>
      </c>
      <c r="E104" s="188"/>
      <c r="F104" s="188"/>
      <c r="G104" s="188"/>
      <c r="H104" s="188"/>
      <c r="I104" s="188"/>
      <c r="J104" s="189">
        <f>J606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212</v>
      </c>
      <c r="E105" s="188"/>
      <c r="F105" s="188"/>
      <c r="G105" s="188"/>
      <c r="H105" s="188"/>
      <c r="I105" s="188"/>
      <c r="J105" s="189">
        <f>J613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Regenerace sídliště Ruprechtice III.etapa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120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101 - Komunikace a zpevněné plochy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21. 10. 2024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Město Liberec</v>
      </c>
      <c r="G121" s="40"/>
      <c r="H121" s="40"/>
      <c r="I121" s="32" t="s">
        <v>31</v>
      </c>
      <c r="J121" s="36" t="str">
        <f>E21</f>
        <v>GREGOR projekt - invest,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29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135</v>
      </c>
      <c r="D124" s="194" t="s">
        <v>63</v>
      </c>
      <c r="E124" s="194" t="s">
        <v>59</v>
      </c>
      <c r="F124" s="194" t="s">
        <v>60</v>
      </c>
      <c r="G124" s="194" t="s">
        <v>136</v>
      </c>
      <c r="H124" s="194" t="s">
        <v>137</v>
      </c>
      <c r="I124" s="194" t="s">
        <v>138</v>
      </c>
      <c r="J124" s="194" t="s">
        <v>124</v>
      </c>
      <c r="K124" s="195" t="s">
        <v>139</v>
      </c>
      <c r="L124" s="196"/>
      <c r="M124" s="100" t="s">
        <v>1</v>
      </c>
      <c r="N124" s="101" t="s">
        <v>42</v>
      </c>
      <c r="O124" s="101" t="s">
        <v>140</v>
      </c>
      <c r="P124" s="101" t="s">
        <v>141</v>
      </c>
      <c r="Q124" s="101" t="s">
        <v>142</v>
      </c>
      <c r="R124" s="101" t="s">
        <v>143</v>
      </c>
      <c r="S124" s="101" t="s">
        <v>144</v>
      </c>
      <c r="T124" s="101" t="s">
        <v>145</v>
      </c>
      <c r="U124" s="102" t="s">
        <v>146</v>
      </c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147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3176.5277099599807</v>
      </c>
      <c r="S125" s="104"/>
      <c r="T125" s="199">
        <f>T126</f>
        <v>2960.6844340000002</v>
      </c>
      <c r="U125" s="105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126</v>
      </c>
      <c r="BK125" s="200">
        <f>BK126</f>
        <v>0</v>
      </c>
    </row>
    <row r="126" s="12" customFormat="1" ht="25.92" customHeight="1">
      <c r="A126" s="12"/>
      <c r="B126" s="201"/>
      <c r="C126" s="202"/>
      <c r="D126" s="203" t="s">
        <v>77</v>
      </c>
      <c r="E126" s="204" t="s">
        <v>213</v>
      </c>
      <c r="F126" s="204" t="s">
        <v>214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P127+P323+P352+P366+P443+P490+P606+P613</f>
        <v>0</v>
      </c>
      <c r="Q126" s="209"/>
      <c r="R126" s="210">
        <f>R127+R323+R352+R366+R443+R490+R606+R613</f>
        <v>3176.5277099599807</v>
      </c>
      <c r="S126" s="209"/>
      <c r="T126" s="210">
        <f>T127+T323+T352+T366+T443+T490+T606+T613</f>
        <v>2960.6844340000002</v>
      </c>
      <c r="U126" s="211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86</v>
      </c>
      <c r="AT126" s="213" t="s">
        <v>77</v>
      </c>
      <c r="AU126" s="213" t="s">
        <v>78</v>
      </c>
      <c r="AY126" s="212" t="s">
        <v>150</v>
      </c>
      <c r="BK126" s="214">
        <f>BK127+BK323+BK352+BK366+BK443+BK490+BK606+BK613</f>
        <v>0</v>
      </c>
    </row>
    <row r="127" s="12" customFormat="1" ht="22.8" customHeight="1">
      <c r="A127" s="12"/>
      <c r="B127" s="201"/>
      <c r="C127" s="202"/>
      <c r="D127" s="203" t="s">
        <v>77</v>
      </c>
      <c r="E127" s="215" t="s">
        <v>86</v>
      </c>
      <c r="F127" s="215" t="s">
        <v>215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SUM(P128:P322)</f>
        <v>0</v>
      </c>
      <c r="Q127" s="209"/>
      <c r="R127" s="210">
        <f>SUM(R128:R322)</f>
        <v>1663.4932663202603</v>
      </c>
      <c r="S127" s="209"/>
      <c r="T127" s="210">
        <f>SUM(T128:T322)</f>
        <v>2838.8548300000002</v>
      </c>
      <c r="U127" s="211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86</v>
      </c>
      <c r="AT127" s="213" t="s">
        <v>77</v>
      </c>
      <c r="AU127" s="213" t="s">
        <v>86</v>
      </c>
      <c r="AY127" s="212" t="s">
        <v>150</v>
      </c>
      <c r="BK127" s="214">
        <f>SUM(BK128:BK322)</f>
        <v>0</v>
      </c>
    </row>
    <row r="128" s="2" customFormat="1" ht="21.75" customHeight="1">
      <c r="A128" s="38"/>
      <c r="B128" s="39"/>
      <c r="C128" s="217" t="s">
        <v>86</v>
      </c>
      <c r="D128" s="217" t="s">
        <v>153</v>
      </c>
      <c r="E128" s="218" t="s">
        <v>216</v>
      </c>
      <c r="F128" s="219" t="s">
        <v>217</v>
      </c>
      <c r="G128" s="220" t="s">
        <v>218</v>
      </c>
      <c r="H128" s="221">
        <v>230.33000000000001</v>
      </c>
      <c r="I128" s="222"/>
      <c r="J128" s="223">
        <f>ROUND(I128*H128,2)</f>
        <v>0</v>
      </c>
      <c r="K128" s="219" t="s">
        <v>157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0.28100000000000003</v>
      </c>
      <c r="T128" s="226">
        <f>S128*H128</f>
        <v>64.722730000000013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167</v>
      </c>
      <c r="AT128" s="228" t="s">
        <v>153</v>
      </c>
      <c r="AU128" s="228" t="s">
        <v>88</v>
      </c>
      <c r="AY128" s="17" t="s">
        <v>150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167</v>
      </c>
      <c r="BM128" s="228" t="s">
        <v>219</v>
      </c>
    </row>
    <row r="129" s="13" customFormat="1">
      <c r="A129" s="13"/>
      <c r="B129" s="235"/>
      <c r="C129" s="236"/>
      <c r="D129" s="237" t="s">
        <v>220</v>
      </c>
      <c r="E129" s="238" t="s">
        <v>1</v>
      </c>
      <c r="F129" s="239" t="s">
        <v>221</v>
      </c>
      <c r="G129" s="236"/>
      <c r="H129" s="238" t="s">
        <v>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3"/>
      <c r="U129" s="244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220</v>
      </c>
      <c r="AU129" s="245" t="s">
        <v>88</v>
      </c>
      <c r="AV129" s="13" t="s">
        <v>86</v>
      </c>
      <c r="AW129" s="13" t="s">
        <v>34</v>
      </c>
      <c r="AX129" s="13" t="s">
        <v>78</v>
      </c>
      <c r="AY129" s="245" t="s">
        <v>150</v>
      </c>
    </row>
    <row r="130" s="14" customFormat="1">
      <c r="A130" s="14"/>
      <c r="B130" s="246"/>
      <c r="C130" s="247"/>
      <c r="D130" s="237" t="s">
        <v>220</v>
      </c>
      <c r="E130" s="248" t="s">
        <v>1</v>
      </c>
      <c r="F130" s="249" t="s">
        <v>222</v>
      </c>
      <c r="G130" s="247"/>
      <c r="H130" s="250">
        <v>230.33000000000001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4"/>
      <c r="U130" s="255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220</v>
      </c>
      <c r="AU130" s="256" t="s">
        <v>88</v>
      </c>
      <c r="AV130" s="14" t="s">
        <v>88</v>
      </c>
      <c r="AW130" s="14" t="s">
        <v>34</v>
      </c>
      <c r="AX130" s="14" t="s">
        <v>86</v>
      </c>
      <c r="AY130" s="256" t="s">
        <v>150</v>
      </c>
    </row>
    <row r="131" s="2" customFormat="1" ht="24.15" customHeight="1">
      <c r="A131" s="38"/>
      <c r="B131" s="39"/>
      <c r="C131" s="217" t="s">
        <v>88</v>
      </c>
      <c r="D131" s="217" t="s">
        <v>153</v>
      </c>
      <c r="E131" s="218" t="s">
        <v>223</v>
      </c>
      <c r="F131" s="219" t="s">
        <v>224</v>
      </c>
      <c r="G131" s="220" t="s">
        <v>218</v>
      </c>
      <c r="H131" s="221">
        <v>178.09999999999999</v>
      </c>
      <c r="I131" s="222"/>
      <c r="J131" s="223">
        <f>ROUND(I131*H131,2)</f>
        <v>0</v>
      </c>
      <c r="K131" s="219" t="s">
        <v>157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0.255</v>
      </c>
      <c r="T131" s="226">
        <f>S131*H131</f>
        <v>45.415500000000002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167</v>
      </c>
      <c r="AT131" s="228" t="s">
        <v>153</v>
      </c>
      <c r="AU131" s="228" t="s">
        <v>88</v>
      </c>
      <c r="AY131" s="17" t="s">
        <v>150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167</v>
      </c>
      <c r="BM131" s="228" t="s">
        <v>225</v>
      </c>
    </row>
    <row r="132" s="13" customFormat="1">
      <c r="A132" s="13"/>
      <c r="B132" s="235"/>
      <c r="C132" s="236"/>
      <c r="D132" s="237" t="s">
        <v>220</v>
      </c>
      <c r="E132" s="238" t="s">
        <v>1</v>
      </c>
      <c r="F132" s="239" t="s">
        <v>221</v>
      </c>
      <c r="G132" s="236"/>
      <c r="H132" s="238" t="s">
        <v>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3"/>
      <c r="U132" s="244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220</v>
      </c>
      <c r="AU132" s="245" t="s">
        <v>88</v>
      </c>
      <c r="AV132" s="13" t="s">
        <v>86</v>
      </c>
      <c r="AW132" s="13" t="s">
        <v>34</v>
      </c>
      <c r="AX132" s="13" t="s">
        <v>78</v>
      </c>
      <c r="AY132" s="245" t="s">
        <v>150</v>
      </c>
    </row>
    <row r="133" s="14" customFormat="1">
      <c r="A133" s="14"/>
      <c r="B133" s="246"/>
      <c r="C133" s="247"/>
      <c r="D133" s="237" t="s">
        <v>220</v>
      </c>
      <c r="E133" s="248" t="s">
        <v>1</v>
      </c>
      <c r="F133" s="249" t="s">
        <v>226</v>
      </c>
      <c r="G133" s="247"/>
      <c r="H133" s="250">
        <v>178.09999999999999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4"/>
      <c r="U133" s="255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220</v>
      </c>
      <c r="AU133" s="256" t="s">
        <v>88</v>
      </c>
      <c r="AV133" s="14" t="s">
        <v>88</v>
      </c>
      <c r="AW133" s="14" t="s">
        <v>34</v>
      </c>
      <c r="AX133" s="14" t="s">
        <v>86</v>
      </c>
      <c r="AY133" s="256" t="s">
        <v>150</v>
      </c>
    </row>
    <row r="134" s="2" customFormat="1" ht="24.15" customHeight="1">
      <c r="A134" s="38"/>
      <c r="B134" s="39"/>
      <c r="C134" s="217" t="s">
        <v>163</v>
      </c>
      <c r="D134" s="217" t="s">
        <v>153</v>
      </c>
      <c r="E134" s="218" t="s">
        <v>227</v>
      </c>
      <c r="F134" s="219" t="s">
        <v>228</v>
      </c>
      <c r="G134" s="220" t="s">
        <v>218</v>
      </c>
      <c r="H134" s="221">
        <v>130.59</v>
      </c>
      <c r="I134" s="222"/>
      <c r="J134" s="223">
        <f>ROUND(I134*H134,2)</f>
        <v>0</v>
      </c>
      <c r="K134" s="219" t="s">
        <v>157</v>
      </c>
      <c r="L134" s="44"/>
      <c r="M134" s="224" t="s">
        <v>1</v>
      </c>
      <c r="N134" s="225" t="s">
        <v>43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0.26000000000000001</v>
      </c>
      <c r="T134" s="226">
        <f>S134*H134</f>
        <v>33.953400000000002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167</v>
      </c>
      <c r="AT134" s="228" t="s">
        <v>153</v>
      </c>
      <c r="AU134" s="228" t="s">
        <v>88</v>
      </c>
      <c r="AY134" s="17" t="s">
        <v>150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167</v>
      </c>
      <c r="BM134" s="228" t="s">
        <v>229</v>
      </c>
    </row>
    <row r="135" s="13" customFormat="1">
      <c r="A135" s="13"/>
      <c r="B135" s="235"/>
      <c r="C135" s="236"/>
      <c r="D135" s="237" t="s">
        <v>220</v>
      </c>
      <c r="E135" s="238" t="s">
        <v>1</v>
      </c>
      <c r="F135" s="239" t="s">
        <v>221</v>
      </c>
      <c r="G135" s="236"/>
      <c r="H135" s="238" t="s">
        <v>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3"/>
      <c r="U135" s="244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220</v>
      </c>
      <c r="AU135" s="245" t="s">
        <v>88</v>
      </c>
      <c r="AV135" s="13" t="s">
        <v>86</v>
      </c>
      <c r="AW135" s="13" t="s">
        <v>34</v>
      </c>
      <c r="AX135" s="13" t="s">
        <v>78</v>
      </c>
      <c r="AY135" s="245" t="s">
        <v>150</v>
      </c>
    </row>
    <row r="136" s="14" customFormat="1">
      <c r="A136" s="14"/>
      <c r="B136" s="246"/>
      <c r="C136" s="247"/>
      <c r="D136" s="237" t="s">
        <v>220</v>
      </c>
      <c r="E136" s="248" t="s">
        <v>1</v>
      </c>
      <c r="F136" s="249" t="s">
        <v>230</v>
      </c>
      <c r="G136" s="247"/>
      <c r="H136" s="250">
        <v>130.59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4"/>
      <c r="U136" s="255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220</v>
      </c>
      <c r="AU136" s="256" t="s">
        <v>88</v>
      </c>
      <c r="AV136" s="14" t="s">
        <v>88</v>
      </c>
      <c r="AW136" s="14" t="s">
        <v>34</v>
      </c>
      <c r="AX136" s="14" t="s">
        <v>86</v>
      </c>
      <c r="AY136" s="256" t="s">
        <v>150</v>
      </c>
    </row>
    <row r="137" s="2" customFormat="1" ht="33" customHeight="1">
      <c r="A137" s="38"/>
      <c r="B137" s="39"/>
      <c r="C137" s="217" t="s">
        <v>167</v>
      </c>
      <c r="D137" s="217" t="s">
        <v>153</v>
      </c>
      <c r="E137" s="218" t="s">
        <v>231</v>
      </c>
      <c r="F137" s="219" t="s">
        <v>232</v>
      </c>
      <c r="G137" s="220" t="s">
        <v>218</v>
      </c>
      <c r="H137" s="221">
        <v>789.20000000000005</v>
      </c>
      <c r="I137" s="222"/>
      <c r="J137" s="223">
        <f>ROUND(I137*H137,2)</f>
        <v>0</v>
      </c>
      <c r="K137" s="219" t="s">
        <v>157</v>
      </c>
      <c r="L137" s="44"/>
      <c r="M137" s="224" t="s">
        <v>1</v>
      </c>
      <c r="N137" s="225" t="s">
        <v>43</v>
      </c>
      <c r="O137" s="91"/>
      <c r="P137" s="226">
        <f>O137*H137</f>
        <v>0</v>
      </c>
      <c r="Q137" s="226">
        <v>0</v>
      </c>
      <c r="R137" s="226">
        <f>Q137*H137</f>
        <v>0</v>
      </c>
      <c r="S137" s="226">
        <v>0.44</v>
      </c>
      <c r="T137" s="226">
        <f>S137*H137</f>
        <v>347.24800000000005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167</v>
      </c>
      <c r="AT137" s="228" t="s">
        <v>153</v>
      </c>
      <c r="AU137" s="228" t="s">
        <v>88</v>
      </c>
      <c r="AY137" s="17" t="s">
        <v>150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167</v>
      </c>
      <c r="BM137" s="228" t="s">
        <v>233</v>
      </c>
    </row>
    <row r="138" s="14" customFormat="1">
      <c r="A138" s="14"/>
      <c r="B138" s="246"/>
      <c r="C138" s="247"/>
      <c r="D138" s="237" t="s">
        <v>220</v>
      </c>
      <c r="E138" s="248" t="s">
        <v>1</v>
      </c>
      <c r="F138" s="249" t="s">
        <v>234</v>
      </c>
      <c r="G138" s="247"/>
      <c r="H138" s="250">
        <v>789.20000000000005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4"/>
      <c r="U138" s="255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220</v>
      </c>
      <c r="AU138" s="256" t="s">
        <v>88</v>
      </c>
      <c r="AV138" s="14" t="s">
        <v>88</v>
      </c>
      <c r="AW138" s="14" t="s">
        <v>34</v>
      </c>
      <c r="AX138" s="14" t="s">
        <v>86</v>
      </c>
      <c r="AY138" s="256" t="s">
        <v>150</v>
      </c>
    </row>
    <row r="139" s="2" customFormat="1" ht="24.15" customHeight="1">
      <c r="A139" s="38"/>
      <c r="B139" s="39"/>
      <c r="C139" s="217" t="s">
        <v>149</v>
      </c>
      <c r="D139" s="217" t="s">
        <v>153</v>
      </c>
      <c r="E139" s="218" t="s">
        <v>235</v>
      </c>
      <c r="F139" s="219" t="s">
        <v>236</v>
      </c>
      <c r="G139" s="220" t="s">
        <v>218</v>
      </c>
      <c r="H139" s="221">
        <v>2330.96</v>
      </c>
      <c r="I139" s="222"/>
      <c r="J139" s="223">
        <f>ROUND(I139*H139,2)</f>
        <v>0</v>
      </c>
      <c r="K139" s="219" t="s">
        <v>157</v>
      </c>
      <c r="L139" s="44"/>
      <c r="M139" s="224" t="s">
        <v>1</v>
      </c>
      <c r="N139" s="225" t="s">
        <v>43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0.44</v>
      </c>
      <c r="T139" s="226">
        <f>S139*H139</f>
        <v>1025.6224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167</v>
      </c>
      <c r="AT139" s="228" t="s">
        <v>153</v>
      </c>
      <c r="AU139" s="228" t="s">
        <v>88</v>
      </c>
      <c r="AY139" s="17" t="s">
        <v>150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167</v>
      </c>
      <c r="BM139" s="228" t="s">
        <v>237</v>
      </c>
    </row>
    <row r="140" s="14" customFormat="1">
      <c r="A140" s="14"/>
      <c r="B140" s="246"/>
      <c r="C140" s="247"/>
      <c r="D140" s="237" t="s">
        <v>220</v>
      </c>
      <c r="E140" s="248" t="s">
        <v>1</v>
      </c>
      <c r="F140" s="249" t="s">
        <v>238</v>
      </c>
      <c r="G140" s="247"/>
      <c r="H140" s="250">
        <v>2330.96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4"/>
      <c r="U140" s="255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220</v>
      </c>
      <c r="AU140" s="256" t="s">
        <v>88</v>
      </c>
      <c r="AV140" s="14" t="s">
        <v>88</v>
      </c>
      <c r="AW140" s="14" t="s">
        <v>34</v>
      </c>
      <c r="AX140" s="14" t="s">
        <v>86</v>
      </c>
      <c r="AY140" s="256" t="s">
        <v>150</v>
      </c>
    </row>
    <row r="141" s="2" customFormat="1" ht="24.15" customHeight="1">
      <c r="A141" s="38"/>
      <c r="B141" s="39"/>
      <c r="C141" s="217" t="s">
        <v>174</v>
      </c>
      <c r="D141" s="217" t="s">
        <v>153</v>
      </c>
      <c r="E141" s="218" t="s">
        <v>239</v>
      </c>
      <c r="F141" s="219" t="s">
        <v>240</v>
      </c>
      <c r="G141" s="220" t="s">
        <v>218</v>
      </c>
      <c r="H141" s="221">
        <v>1785.24</v>
      </c>
      <c r="I141" s="222"/>
      <c r="J141" s="223">
        <f>ROUND(I141*H141,2)</f>
        <v>0</v>
      </c>
      <c r="K141" s="219" t="s">
        <v>157</v>
      </c>
      <c r="L141" s="44"/>
      <c r="M141" s="224" t="s">
        <v>1</v>
      </c>
      <c r="N141" s="225" t="s">
        <v>43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0.625</v>
      </c>
      <c r="T141" s="226">
        <f>S141*H141</f>
        <v>1115.7750000000001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167</v>
      </c>
      <c r="AT141" s="228" t="s">
        <v>153</v>
      </c>
      <c r="AU141" s="228" t="s">
        <v>88</v>
      </c>
      <c r="AY141" s="17" t="s">
        <v>150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167</v>
      </c>
      <c r="BM141" s="228" t="s">
        <v>241</v>
      </c>
    </row>
    <row r="142" s="13" customFormat="1">
      <c r="A142" s="13"/>
      <c r="B142" s="235"/>
      <c r="C142" s="236"/>
      <c r="D142" s="237" t="s">
        <v>220</v>
      </c>
      <c r="E142" s="238" t="s">
        <v>1</v>
      </c>
      <c r="F142" s="239" t="s">
        <v>221</v>
      </c>
      <c r="G142" s="236"/>
      <c r="H142" s="238" t="s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3"/>
      <c r="U142" s="244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220</v>
      </c>
      <c r="AU142" s="245" t="s">
        <v>88</v>
      </c>
      <c r="AV142" s="13" t="s">
        <v>86</v>
      </c>
      <c r="AW142" s="13" t="s">
        <v>34</v>
      </c>
      <c r="AX142" s="13" t="s">
        <v>78</v>
      </c>
      <c r="AY142" s="245" t="s">
        <v>150</v>
      </c>
    </row>
    <row r="143" s="14" customFormat="1">
      <c r="A143" s="14"/>
      <c r="B143" s="246"/>
      <c r="C143" s="247"/>
      <c r="D143" s="237" t="s">
        <v>220</v>
      </c>
      <c r="E143" s="248" t="s">
        <v>1</v>
      </c>
      <c r="F143" s="249" t="s">
        <v>242</v>
      </c>
      <c r="G143" s="247"/>
      <c r="H143" s="250">
        <v>1785.24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4"/>
      <c r="U143" s="255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220</v>
      </c>
      <c r="AU143" s="256" t="s">
        <v>88</v>
      </c>
      <c r="AV143" s="14" t="s">
        <v>88</v>
      </c>
      <c r="AW143" s="14" t="s">
        <v>34</v>
      </c>
      <c r="AX143" s="14" t="s">
        <v>86</v>
      </c>
      <c r="AY143" s="256" t="s">
        <v>150</v>
      </c>
    </row>
    <row r="144" s="2" customFormat="1" ht="24.15" customHeight="1">
      <c r="A144" s="38"/>
      <c r="B144" s="39"/>
      <c r="C144" s="217" t="s">
        <v>180</v>
      </c>
      <c r="D144" s="217" t="s">
        <v>153</v>
      </c>
      <c r="E144" s="218" t="s">
        <v>243</v>
      </c>
      <c r="F144" s="219" t="s">
        <v>244</v>
      </c>
      <c r="G144" s="220" t="s">
        <v>218</v>
      </c>
      <c r="H144" s="221">
        <v>545.72000000000003</v>
      </c>
      <c r="I144" s="222"/>
      <c r="J144" s="223">
        <f>ROUND(I144*H144,2)</f>
        <v>0</v>
      </c>
      <c r="K144" s="219" t="s">
        <v>157</v>
      </c>
      <c r="L144" s="44"/>
      <c r="M144" s="224" t="s">
        <v>1</v>
      </c>
      <c r="N144" s="225" t="s">
        <v>43</v>
      </c>
      <c r="O144" s="91"/>
      <c r="P144" s="226">
        <f>O144*H144</f>
        <v>0</v>
      </c>
      <c r="Q144" s="226">
        <v>0</v>
      </c>
      <c r="R144" s="226">
        <f>Q144*H144</f>
        <v>0</v>
      </c>
      <c r="S144" s="226">
        <v>0.098000000000000004</v>
      </c>
      <c r="T144" s="226">
        <f>S144*H144</f>
        <v>53.480560000000004</v>
      </c>
      <c r="U144" s="22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8" t="s">
        <v>167</v>
      </c>
      <c r="AT144" s="228" t="s">
        <v>153</v>
      </c>
      <c r="AU144" s="228" t="s">
        <v>88</v>
      </c>
      <c r="AY144" s="17" t="s">
        <v>150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86</v>
      </c>
      <c r="BK144" s="229">
        <f>ROUND(I144*H144,2)</f>
        <v>0</v>
      </c>
      <c r="BL144" s="17" t="s">
        <v>167</v>
      </c>
      <c r="BM144" s="228" t="s">
        <v>245</v>
      </c>
    </row>
    <row r="145" s="13" customFormat="1">
      <c r="A145" s="13"/>
      <c r="B145" s="235"/>
      <c r="C145" s="236"/>
      <c r="D145" s="237" t="s">
        <v>220</v>
      </c>
      <c r="E145" s="238" t="s">
        <v>1</v>
      </c>
      <c r="F145" s="239" t="s">
        <v>221</v>
      </c>
      <c r="G145" s="236"/>
      <c r="H145" s="238" t="s">
        <v>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3"/>
      <c r="U145" s="244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220</v>
      </c>
      <c r="AU145" s="245" t="s">
        <v>88</v>
      </c>
      <c r="AV145" s="13" t="s">
        <v>86</v>
      </c>
      <c r="AW145" s="13" t="s">
        <v>34</v>
      </c>
      <c r="AX145" s="13" t="s">
        <v>78</v>
      </c>
      <c r="AY145" s="245" t="s">
        <v>150</v>
      </c>
    </row>
    <row r="146" s="14" customFormat="1">
      <c r="A146" s="14"/>
      <c r="B146" s="246"/>
      <c r="C146" s="247"/>
      <c r="D146" s="237" t="s">
        <v>220</v>
      </c>
      <c r="E146" s="248" t="s">
        <v>1</v>
      </c>
      <c r="F146" s="249" t="s">
        <v>246</v>
      </c>
      <c r="G146" s="247"/>
      <c r="H146" s="250">
        <v>545.72000000000003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4"/>
      <c r="U146" s="255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220</v>
      </c>
      <c r="AU146" s="256" t="s">
        <v>88</v>
      </c>
      <c r="AV146" s="14" t="s">
        <v>88</v>
      </c>
      <c r="AW146" s="14" t="s">
        <v>34</v>
      </c>
      <c r="AX146" s="14" t="s">
        <v>86</v>
      </c>
      <c r="AY146" s="256" t="s">
        <v>150</v>
      </c>
    </row>
    <row r="147" s="2" customFormat="1" ht="24.15" customHeight="1">
      <c r="A147" s="38"/>
      <c r="B147" s="39"/>
      <c r="C147" s="217" t="s">
        <v>185</v>
      </c>
      <c r="D147" s="217" t="s">
        <v>153</v>
      </c>
      <c r="E147" s="218" t="s">
        <v>247</v>
      </c>
      <c r="F147" s="219" t="s">
        <v>248</v>
      </c>
      <c r="G147" s="220" t="s">
        <v>218</v>
      </c>
      <c r="H147" s="221">
        <v>250.18000000000001</v>
      </c>
      <c r="I147" s="222"/>
      <c r="J147" s="223">
        <f>ROUND(I147*H147,2)</f>
        <v>0</v>
      </c>
      <c r="K147" s="219" t="s">
        <v>157</v>
      </c>
      <c r="L147" s="44"/>
      <c r="M147" s="224" t="s">
        <v>1</v>
      </c>
      <c r="N147" s="225" t="s">
        <v>43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0.098000000000000004</v>
      </c>
      <c r="T147" s="226">
        <f>S147*H147</f>
        <v>24.51764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167</v>
      </c>
      <c r="AT147" s="228" t="s">
        <v>153</v>
      </c>
      <c r="AU147" s="228" t="s">
        <v>88</v>
      </c>
      <c r="AY147" s="17" t="s">
        <v>150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86</v>
      </c>
      <c r="BK147" s="229">
        <f>ROUND(I147*H147,2)</f>
        <v>0</v>
      </c>
      <c r="BL147" s="17" t="s">
        <v>167</v>
      </c>
      <c r="BM147" s="228" t="s">
        <v>249</v>
      </c>
    </row>
    <row r="148" s="13" customFormat="1">
      <c r="A148" s="13"/>
      <c r="B148" s="235"/>
      <c r="C148" s="236"/>
      <c r="D148" s="237" t="s">
        <v>220</v>
      </c>
      <c r="E148" s="238" t="s">
        <v>1</v>
      </c>
      <c r="F148" s="239" t="s">
        <v>221</v>
      </c>
      <c r="G148" s="236"/>
      <c r="H148" s="238" t="s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3"/>
      <c r="U148" s="244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220</v>
      </c>
      <c r="AU148" s="245" t="s">
        <v>88</v>
      </c>
      <c r="AV148" s="13" t="s">
        <v>86</v>
      </c>
      <c r="AW148" s="13" t="s">
        <v>34</v>
      </c>
      <c r="AX148" s="13" t="s">
        <v>78</v>
      </c>
      <c r="AY148" s="245" t="s">
        <v>150</v>
      </c>
    </row>
    <row r="149" s="14" customFormat="1">
      <c r="A149" s="14"/>
      <c r="B149" s="246"/>
      <c r="C149" s="247"/>
      <c r="D149" s="237" t="s">
        <v>220</v>
      </c>
      <c r="E149" s="248" t="s">
        <v>1</v>
      </c>
      <c r="F149" s="249" t="s">
        <v>250</v>
      </c>
      <c r="G149" s="247"/>
      <c r="H149" s="250">
        <v>250.18000000000001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4"/>
      <c r="U149" s="255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220</v>
      </c>
      <c r="AU149" s="256" t="s">
        <v>88</v>
      </c>
      <c r="AV149" s="14" t="s">
        <v>88</v>
      </c>
      <c r="AW149" s="14" t="s">
        <v>34</v>
      </c>
      <c r="AX149" s="14" t="s">
        <v>86</v>
      </c>
      <c r="AY149" s="256" t="s">
        <v>150</v>
      </c>
    </row>
    <row r="150" s="2" customFormat="1" ht="16.5" customHeight="1">
      <c r="A150" s="38"/>
      <c r="B150" s="39"/>
      <c r="C150" s="217" t="s">
        <v>190</v>
      </c>
      <c r="D150" s="217" t="s">
        <v>153</v>
      </c>
      <c r="E150" s="218" t="s">
        <v>251</v>
      </c>
      <c r="F150" s="219" t="s">
        <v>252</v>
      </c>
      <c r="G150" s="220" t="s">
        <v>253</v>
      </c>
      <c r="H150" s="221">
        <v>4</v>
      </c>
      <c r="I150" s="222"/>
      <c r="J150" s="223">
        <f>ROUND(I150*H150,2)</f>
        <v>0</v>
      </c>
      <c r="K150" s="219" t="s">
        <v>157</v>
      </c>
      <c r="L150" s="44"/>
      <c r="M150" s="224" t="s">
        <v>1</v>
      </c>
      <c r="N150" s="225" t="s">
        <v>43</v>
      </c>
      <c r="O150" s="91"/>
      <c r="P150" s="226">
        <f>O150*H150</f>
        <v>0</v>
      </c>
      <c r="Q150" s="226">
        <v>0</v>
      </c>
      <c r="R150" s="226">
        <f>Q150*H150</f>
        <v>0</v>
      </c>
      <c r="S150" s="226">
        <v>0.28999999999999998</v>
      </c>
      <c r="T150" s="226">
        <f>S150*H150</f>
        <v>1.1599999999999999</v>
      </c>
      <c r="U150" s="22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167</v>
      </c>
      <c r="AT150" s="228" t="s">
        <v>153</v>
      </c>
      <c r="AU150" s="228" t="s">
        <v>88</v>
      </c>
      <c r="AY150" s="17" t="s">
        <v>150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86</v>
      </c>
      <c r="BK150" s="229">
        <f>ROUND(I150*H150,2)</f>
        <v>0</v>
      </c>
      <c r="BL150" s="17" t="s">
        <v>167</v>
      </c>
      <c r="BM150" s="228" t="s">
        <v>254</v>
      </c>
    </row>
    <row r="151" s="2" customFormat="1" ht="16.5" customHeight="1">
      <c r="A151" s="38"/>
      <c r="B151" s="39"/>
      <c r="C151" s="217" t="s">
        <v>195</v>
      </c>
      <c r="D151" s="217" t="s">
        <v>153</v>
      </c>
      <c r="E151" s="218" t="s">
        <v>255</v>
      </c>
      <c r="F151" s="219" t="s">
        <v>256</v>
      </c>
      <c r="G151" s="220" t="s">
        <v>253</v>
      </c>
      <c r="H151" s="221">
        <v>401.63999999999999</v>
      </c>
      <c r="I151" s="222"/>
      <c r="J151" s="223">
        <f>ROUND(I151*H151,2)</f>
        <v>0</v>
      </c>
      <c r="K151" s="219" t="s">
        <v>157</v>
      </c>
      <c r="L151" s="44"/>
      <c r="M151" s="224" t="s">
        <v>1</v>
      </c>
      <c r="N151" s="225" t="s">
        <v>43</v>
      </c>
      <c r="O151" s="91"/>
      <c r="P151" s="226">
        <f>O151*H151</f>
        <v>0</v>
      </c>
      <c r="Q151" s="226">
        <v>0</v>
      </c>
      <c r="R151" s="226">
        <f>Q151*H151</f>
        <v>0</v>
      </c>
      <c r="S151" s="226">
        <v>0.20499999999999999</v>
      </c>
      <c r="T151" s="226">
        <f>S151*H151</f>
        <v>82.336199999999991</v>
      </c>
      <c r="U151" s="22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8" t="s">
        <v>167</v>
      </c>
      <c r="AT151" s="228" t="s">
        <v>153</v>
      </c>
      <c r="AU151" s="228" t="s">
        <v>88</v>
      </c>
      <c r="AY151" s="17" t="s">
        <v>150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86</v>
      </c>
      <c r="BK151" s="229">
        <f>ROUND(I151*H151,2)</f>
        <v>0</v>
      </c>
      <c r="BL151" s="17" t="s">
        <v>167</v>
      </c>
      <c r="BM151" s="228" t="s">
        <v>257</v>
      </c>
    </row>
    <row r="152" s="13" customFormat="1">
      <c r="A152" s="13"/>
      <c r="B152" s="235"/>
      <c r="C152" s="236"/>
      <c r="D152" s="237" t="s">
        <v>220</v>
      </c>
      <c r="E152" s="238" t="s">
        <v>1</v>
      </c>
      <c r="F152" s="239" t="s">
        <v>258</v>
      </c>
      <c r="G152" s="236"/>
      <c r="H152" s="238" t="s">
        <v>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3"/>
      <c r="U152" s="244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220</v>
      </c>
      <c r="AU152" s="245" t="s">
        <v>88</v>
      </c>
      <c r="AV152" s="13" t="s">
        <v>86</v>
      </c>
      <c r="AW152" s="13" t="s">
        <v>34</v>
      </c>
      <c r="AX152" s="13" t="s">
        <v>78</v>
      </c>
      <c r="AY152" s="245" t="s">
        <v>150</v>
      </c>
    </row>
    <row r="153" s="13" customFormat="1">
      <c r="A153" s="13"/>
      <c r="B153" s="235"/>
      <c r="C153" s="236"/>
      <c r="D153" s="237" t="s">
        <v>220</v>
      </c>
      <c r="E153" s="238" t="s">
        <v>1</v>
      </c>
      <c r="F153" s="239" t="s">
        <v>259</v>
      </c>
      <c r="G153" s="236"/>
      <c r="H153" s="238" t="s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3"/>
      <c r="U153" s="244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220</v>
      </c>
      <c r="AU153" s="245" t="s">
        <v>88</v>
      </c>
      <c r="AV153" s="13" t="s">
        <v>86</v>
      </c>
      <c r="AW153" s="13" t="s">
        <v>34</v>
      </c>
      <c r="AX153" s="13" t="s">
        <v>78</v>
      </c>
      <c r="AY153" s="245" t="s">
        <v>150</v>
      </c>
    </row>
    <row r="154" s="14" customFormat="1">
      <c r="A154" s="14"/>
      <c r="B154" s="246"/>
      <c r="C154" s="247"/>
      <c r="D154" s="237" t="s">
        <v>220</v>
      </c>
      <c r="E154" s="248" t="s">
        <v>1</v>
      </c>
      <c r="F154" s="249" t="s">
        <v>260</v>
      </c>
      <c r="G154" s="247"/>
      <c r="H154" s="250">
        <v>75.969999999999999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4"/>
      <c r="U154" s="255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220</v>
      </c>
      <c r="AU154" s="256" t="s">
        <v>88</v>
      </c>
      <c r="AV154" s="14" t="s">
        <v>88</v>
      </c>
      <c r="AW154" s="14" t="s">
        <v>34</v>
      </c>
      <c r="AX154" s="14" t="s">
        <v>78</v>
      </c>
      <c r="AY154" s="256" t="s">
        <v>150</v>
      </c>
    </row>
    <row r="155" s="13" customFormat="1">
      <c r="A155" s="13"/>
      <c r="B155" s="235"/>
      <c r="C155" s="236"/>
      <c r="D155" s="237" t="s">
        <v>220</v>
      </c>
      <c r="E155" s="238" t="s">
        <v>1</v>
      </c>
      <c r="F155" s="239" t="s">
        <v>261</v>
      </c>
      <c r="G155" s="236"/>
      <c r="H155" s="238" t="s">
        <v>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3"/>
      <c r="U155" s="244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220</v>
      </c>
      <c r="AU155" s="245" t="s">
        <v>88</v>
      </c>
      <c r="AV155" s="13" t="s">
        <v>86</v>
      </c>
      <c r="AW155" s="13" t="s">
        <v>34</v>
      </c>
      <c r="AX155" s="13" t="s">
        <v>78</v>
      </c>
      <c r="AY155" s="245" t="s">
        <v>150</v>
      </c>
    </row>
    <row r="156" s="14" customFormat="1">
      <c r="A156" s="14"/>
      <c r="B156" s="246"/>
      <c r="C156" s="247"/>
      <c r="D156" s="237" t="s">
        <v>220</v>
      </c>
      <c r="E156" s="248" t="s">
        <v>1</v>
      </c>
      <c r="F156" s="249" t="s">
        <v>262</v>
      </c>
      <c r="G156" s="247"/>
      <c r="H156" s="250">
        <v>325.67000000000002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4"/>
      <c r="U156" s="255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220</v>
      </c>
      <c r="AU156" s="256" t="s">
        <v>88</v>
      </c>
      <c r="AV156" s="14" t="s">
        <v>88</v>
      </c>
      <c r="AW156" s="14" t="s">
        <v>34</v>
      </c>
      <c r="AX156" s="14" t="s">
        <v>78</v>
      </c>
      <c r="AY156" s="256" t="s">
        <v>150</v>
      </c>
    </row>
    <row r="157" s="15" customFormat="1">
      <c r="A157" s="15"/>
      <c r="B157" s="257"/>
      <c r="C157" s="258"/>
      <c r="D157" s="237" t="s">
        <v>220</v>
      </c>
      <c r="E157" s="259" t="s">
        <v>1</v>
      </c>
      <c r="F157" s="260" t="s">
        <v>263</v>
      </c>
      <c r="G157" s="258"/>
      <c r="H157" s="261">
        <v>401.63999999999999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5"/>
      <c r="U157" s="266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220</v>
      </c>
      <c r="AU157" s="267" t="s">
        <v>88</v>
      </c>
      <c r="AV157" s="15" t="s">
        <v>167</v>
      </c>
      <c r="AW157" s="15" t="s">
        <v>34</v>
      </c>
      <c r="AX157" s="15" t="s">
        <v>86</v>
      </c>
      <c r="AY157" s="267" t="s">
        <v>150</v>
      </c>
    </row>
    <row r="158" s="2" customFormat="1" ht="16.5" customHeight="1">
      <c r="A158" s="38"/>
      <c r="B158" s="39"/>
      <c r="C158" s="217" t="s">
        <v>200</v>
      </c>
      <c r="D158" s="217" t="s">
        <v>153</v>
      </c>
      <c r="E158" s="218" t="s">
        <v>264</v>
      </c>
      <c r="F158" s="219" t="s">
        <v>265</v>
      </c>
      <c r="G158" s="220" t="s">
        <v>253</v>
      </c>
      <c r="H158" s="221">
        <v>249.80000000000001</v>
      </c>
      <c r="I158" s="222"/>
      <c r="J158" s="223">
        <f>ROUND(I158*H158,2)</f>
        <v>0</v>
      </c>
      <c r="K158" s="219" t="s">
        <v>157</v>
      </c>
      <c r="L158" s="44"/>
      <c r="M158" s="224" t="s">
        <v>1</v>
      </c>
      <c r="N158" s="225" t="s">
        <v>43</v>
      </c>
      <c r="O158" s="91"/>
      <c r="P158" s="226">
        <f>O158*H158</f>
        <v>0</v>
      </c>
      <c r="Q158" s="226">
        <v>0</v>
      </c>
      <c r="R158" s="226">
        <f>Q158*H158</f>
        <v>0</v>
      </c>
      <c r="S158" s="226">
        <v>0.11500000000000001</v>
      </c>
      <c r="T158" s="226">
        <f>S158*H158</f>
        <v>28.727000000000004</v>
      </c>
      <c r="U158" s="22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8" t="s">
        <v>167</v>
      </c>
      <c r="AT158" s="228" t="s">
        <v>153</v>
      </c>
      <c r="AU158" s="228" t="s">
        <v>88</v>
      </c>
      <c r="AY158" s="17" t="s">
        <v>150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7" t="s">
        <v>86</v>
      </c>
      <c r="BK158" s="229">
        <f>ROUND(I158*H158,2)</f>
        <v>0</v>
      </c>
      <c r="BL158" s="17" t="s">
        <v>167</v>
      </c>
      <c r="BM158" s="228" t="s">
        <v>266</v>
      </c>
    </row>
    <row r="159" s="13" customFormat="1">
      <c r="A159" s="13"/>
      <c r="B159" s="235"/>
      <c r="C159" s="236"/>
      <c r="D159" s="237" t="s">
        <v>220</v>
      </c>
      <c r="E159" s="238" t="s">
        <v>1</v>
      </c>
      <c r="F159" s="239" t="s">
        <v>258</v>
      </c>
      <c r="G159" s="236"/>
      <c r="H159" s="238" t="s">
        <v>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3"/>
      <c r="U159" s="244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220</v>
      </c>
      <c r="AU159" s="245" t="s">
        <v>88</v>
      </c>
      <c r="AV159" s="13" t="s">
        <v>86</v>
      </c>
      <c r="AW159" s="13" t="s">
        <v>34</v>
      </c>
      <c r="AX159" s="13" t="s">
        <v>78</v>
      </c>
      <c r="AY159" s="245" t="s">
        <v>150</v>
      </c>
    </row>
    <row r="160" s="14" customFormat="1">
      <c r="A160" s="14"/>
      <c r="B160" s="246"/>
      <c r="C160" s="247"/>
      <c r="D160" s="237" t="s">
        <v>220</v>
      </c>
      <c r="E160" s="248" t="s">
        <v>1</v>
      </c>
      <c r="F160" s="249" t="s">
        <v>267</v>
      </c>
      <c r="G160" s="247"/>
      <c r="H160" s="250">
        <v>249.80000000000001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4"/>
      <c r="U160" s="255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220</v>
      </c>
      <c r="AU160" s="256" t="s">
        <v>88</v>
      </c>
      <c r="AV160" s="14" t="s">
        <v>88</v>
      </c>
      <c r="AW160" s="14" t="s">
        <v>34</v>
      </c>
      <c r="AX160" s="14" t="s">
        <v>86</v>
      </c>
      <c r="AY160" s="256" t="s">
        <v>150</v>
      </c>
    </row>
    <row r="161" s="2" customFormat="1" ht="16.5" customHeight="1">
      <c r="A161" s="38"/>
      <c r="B161" s="39"/>
      <c r="C161" s="217" t="s">
        <v>268</v>
      </c>
      <c r="D161" s="217" t="s">
        <v>153</v>
      </c>
      <c r="E161" s="218" t="s">
        <v>269</v>
      </c>
      <c r="F161" s="219" t="s">
        <v>270</v>
      </c>
      <c r="G161" s="220" t="s">
        <v>253</v>
      </c>
      <c r="H161" s="221">
        <v>397.41000000000002</v>
      </c>
      <c r="I161" s="222"/>
      <c r="J161" s="223">
        <f>ROUND(I161*H161,2)</f>
        <v>0</v>
      </c>
      <c r="K161" s="219" t="s">
        <v>157</v>
      </c>
      <c r="L161" s="44"/>
      <c r="M161" s="224" t="s">
        <v>1</v>
      </c>
      <c r="N161" s="225" t="s">
        <v>43</v>
      </c>
      <c r="O161" s="91"/>
      <c r="P161" s="226">
        <f>O161*H161</f>
        <v>0</v>
      </c>
      <c r="Q161" s="226">
        <v>0</v>
      </c>
      <c r="R161" s="226">
        <f>Q161*H161</f>
        <v>0</v>
      </c>
      <c r="S161" s="226">
        <v>0.040000000000000001</v>
      </c>
      <c r="T161" s="226">
        <f>S161*H161</f>
        <v>15.896400000000002</v>
      </c>
      <c r="U161" s="22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8" t="s">
        <v>167</v>
      </c>
      <c r="AT161" s="228" t="s">
        <v>153</v>
      </c>
      <c r="AU161" s="228" t="s">
        <v>88</v>
      </c>
      <c r="AY161" s="17" t="s">
        <v>150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86</v>
      </c>
      <c r="BK161" s="229">
        <f>ROUND(I161*H161,2)</f>
        <v>0</v>
      </c>
      <c r="BL161" s="17" t="s">
        <v>167</v>
      </c>
      <c r="BM161" s="228" t="s">
        <v>271</v>
      </c>
    </row>
    <row r="162" s="13" customFormat="1">
      <c r="A162" s="13"/>
      <c r="B162" s="235"/>
      <c r="C162" s="236"/>
      <c r="D162" s="237" t="s">
        <v>220</v>
      </c>
      <c r="E162" s="238" t="s">
        <v>1</v>
      </c>
      <c r="F162" s="239" t="s">
        <v>258</v>
      </c>
      <c r="G162" s="236"/>
      <c r="H162" s="238" t="s">
        <v>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3"/>
      <c r="U162" s="244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220</v>
      </c>
      <c r="AU162" s="245" t="s">
        <v>88</v>
      </c>
      <c r="AV162" s="13" t="s">
        <v>86</v>
      </c>
      <c r="AW162" s="13" t="s">
        <v>34</v>
      </c>
      <c r="AX162" s="13" t="s">
        <v>78</v>
      </c>
      <c r="AY162" s="245" t="s">
        <v>150</v>
      </c>
    </row>
    <row r="163" s="14" customFormat="1">
      <c r="A163" s="14"/>
      <c r="B163" s="246"/>
      <c r="C163" s="247"/>
      <c r="D163" s="237" t="s">
        <v>220</v>
      </c>
      <c r="E163" s="248" t="s">
        <v>1</v>
      </c>
      <c r="F163" s="249" t="s">
        <v>272</v>
      </c>
      <c r="G163" s="247"/>
      <c r="H163" s="250">
        <v>397.41000000000002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4"/>
      <c r="U163" s="255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220</v>
      </c>
      <c r="AU163" s="256" t="s">
        <v>88</v>
      </c>
      <c r="AV163" s="14" t="s">
        <v>88</v>
      </c>
      <c r="AW163" s="14" t="s">
        <v>34</v>
      </c>
      <c r="AX163" s="14" t="s">
        <v>86</v>
      </c>
      <c r="AY163" s="256" t="s">
        <v>150</v>
      </c>
    </row>
    <row r="164" s="2" customFormat="1" ht="24.15" customHeight="1">
      <c r="A164" s="38"/>
      <c r="B164" s="39"/>
      <c r="C164" s="217" t="s">
        <v>273</v>
      </c>
      <c r="D164" s="217" t="s">
        <v>153</v>
      </c>
      <c r="E164" s="218" t="s">
        <v>274</v>
      </c>
      <c r="F164" s="219" t="s">
        <v>275</v>
      </c>
      <c r="G164" s="220" t="s">
        <v>218</v>
      </c>
      <c r="H164" s="221">
        <v>2164.48</v>
      </c>
      <c r="I164" s="222"/>
      <c r="J164" s="223">
        <f>ROUND(I164*H164,2)</f>
        <v>0</v>
      </c>
      <c r="K164" s="219" t="s">
        <v>157</v>
      </c>
      <c r="L164" s="44"/>
      <c r="M164" s="224" t="s">
        <v>1</v>
      </c>
      <c r="N164" s="225" t="s">
        <v>43</v>
      </c>
      <c r="O164" s="91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6">
        <f>S164*H164</f>
        <v>0</v>
      </c>
      <c r="U164" s="22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8" t="s">
        <v>167</v>
      </c>
      <c r="AT164" s="228" t="s">
        <v>153</v>
      </c>
      <c r="AU164" s="228" t="s">
        <v>88</v>
      </c>
      <c r="AY164" s="17" t="s">
        <v>150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7" t="s">
        <v>86</v>
      </c>
      <c r="BK164" s="229">
        <f>ROUND(I164*H164,2)</f>
        <v>0</v>
      </c>
      <c r="BL164" s="17" t="s">
        <v>167</v>
      </c>
      <c r="BM164" s="228" t="s">
        <v>276</v>
      </c>
    </row>
    <row r="165" s="13" customFormat="1">
      <c r="A165" s="13"/>
      <c r="B165" s="235"/>
      <c r="C165" s="236"/>
      <c r="D165" s="237" t="s">
        <v>220</v>
      </c>
      <c r="E165" s="238" t="s">
        <v>1</v>
      </c>
      <c r="F165" s="239" t="s">
        <v>277</v>
      </c>
      <c r="G165" s="236"/>
      <c r="H165" s="238" t="s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3"/>
      <c r="U165" s="244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220</v>
      </c>
      <c r="AU165" s="245" t="s">
        <v>88</v>
      </c>
      <c r="AV165" s="13" t="s">
        <v>86</v>
      </c>
      <c r="AW165" s="13" t="s">
        <v>34</v>
      </c>
      <c r="AX165" s="13" t="s">
        <v>78</v>
      </c>
      <c r="AY165" s="245" t="s">
        <v>150</v>
      </c>
    </row>
    <row r="166" s="14" customFormat="1">
      <c r="A166" s="14"/>
      <c r="B166" s="246"/>
      <c r="C166" s="247"/>
      <c r="D166" s="237" t="s">
        <v>220</v>
      </c>
      <c r="E166" s="248" t="s">
        <v>1</v>
      </c>
      <c r="F166" s="249" t="s">
        <v>278</v>
      </c>
      <c r="G166" s="247"/>
      <c r="H166" s="250">
        <v>808.23000000000002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4"/>
      <c r="U166" s="255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220</v>
      </c>
      <c r="AU166" s="256" t="s">
        <v>88</v>
      </c>
      <c r="AV166" s="14" t="s">
        <v>88</v>
      </c>
      <c r="AW166" s="14" t="s">
        <v>34</v>
      </c>
      <c r="AX166" s="14" t="s">
        <v>78</v>
      </c>
      <c r="AY166" s="256" t="s">
        <v>150</v>
      </c>
    </row>
    <row r="167" s="13" customFormat="1">
      <c r="A167" s="13"/>
      <c r="B167" s="235"/>
      <c r="C167" s="236"/>
      <c r="D167" s="237" t="s">
        <v>220</v>
      </c>
      <c r="E167" s="238" t="s">
        <v>1</v>
      </c>
      <c r="F167" s="239" t="s">
        <v>279</v>
      </c>
      <c r="G167" s="236"/>
      <c r="H167" s="238" t="s">
        <v>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3"/>
      <c r="U167" s="244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220</v>
      </c>
      <c r="AU167" s="245" t="s">
        <v>88</v>
      </c>
      <c r="AV167" s="13" t="s">
        <v>86</v>
      </c>
      <c r="AW167" s="13" t="s">
        <v>34</v>
      </c>
      <c r="AX167" s="13" t="s">
        <v>78</v>
      </c>
      <c r="AY167" s="245" t="s">
        <v>150</v>
      </c>
    </row>
    <row r="168" s="14" customFormat="1">
      <c r="A168" s="14"/>
      <c r="B168" s="246"/>
      <c r="C168" s="247"/>
      <c r="D168" s="237" t="s">
        <v>220</v>
      </c>
      <c r="E168" s="248" t="s">
        <v>1</v>
      </c>
      <c r="F168" s="249" t="s">
        <v>280</v>
      </c>
      <c r="G168" s="247"/>
      <c r="H168" s="250">
        <v>1356.25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4"/>
      <c r="U168" s="255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220</v>
      </c>
      <c r="AU168" s="256" t="s">
        <v>88</v>
      </c>
      <c r="AV168" s="14" t="s">
        <v>88</v>
      </c>
      <c r="AW168" s="14" t="s">
        <v>34</v>
      </c>
      <c r="AX168" s="14" t="s">
        <v>78</v>
      </c>
      <c r="AY168" s="256" t="s">
        <v>150</v>
      </c>
    </row>
    <row r="169" s="15" customFormat="1">
      <c r="A169" s="15"/>
      <c r="B169" s="257"/>
      <c r="C169" s="258"/>
      <c r="D169" s="237" t="s">
        <v>220</v>
      </c>
      <c r="E169" s="259" t="s">
        <v>1</v>
      </c>
      <c r="F169" s="260" t="s">
        <v>263</v>
      </c>
      <c r="G169" s="258"/>
      <c r="H169" s="261">
        <v>2164.48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5"/>
      <c r="U169" s="266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7" t="s">
        <v>220</v>
      </c>
      <c r="AU169" s="267" t="s">
        <v>88</v>
      </c>
      <c r="AV169" s="15" t="s">
        <v>167</v>
      </c>
      <c r="AW169" s="15" t="s">
        <v>34</v>
      </c>
      <c r="AX169" s="15" t="s">
        <v>86</v>
      </c>
      <c r="AY169" s="267" t="s">
        <v>150</v>
      </c>
    </row>
    <row r="170" s="2" customFormat="1" ht="37.8" customHeight="1">
      <c r="A170" s="38"/>
      <c r="B170" s="39"/>
      <c r="C170" s="217" t="s">
        <v>281</v>
      </c>
      <c r="D170" s="217" t="s">
        <v>153</v>
      </c>
      <c r="E170" s="218" t="s">
        <v>282</v>
      </c>
      <c r="F170" s="219" t="s">
        <v>283</v>
      </c>
      <c r="G170" s="220" t="s">
        <v>284</v>
      </c>
      <c r="H170" s="221">
        <v>232.77099999999999</v>
      </c>
      <c r="I170" s="222"/>
      <c r="J170" s="223">
        <f>ROUND(I170*H170,2)</f>
        <v>0</v>
      </c>
      <c r="K170" s="219" t="s">
        <v>157</v>
      </c>
      <c r="L170" s="44"/>
      <c r="M170" s="224" t="s">
        <v>1</v>
      </c>
      <c r="N170" s="225" t="s">
        <v>43</v>
      </c>
      <c r="O170" s="91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6">
        <f>S170*H170</f>
        <v>0</v>
      </c>
      <c r="U170" s="227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8" t="s">
        <v>167</v>
      </c>
      <c r="AT170" s="228" t="s">
        <v>153</v>
      </c>
      <c r="AU170" s="228" t="s">
        <v>88</v>
      </c>
      <c r="AY170" s="17" t="s">
        <v>150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7" t="s">
        <v>86</v>
      </c>
      <c r="BK170" s="229">
        <f>ROUND(I170*H170,2)</f>
        <v>0</v>
      </c>
      <c r="BL170" s="17" t="s">
        <v>167</v>
      </c>
      <c r="BM170" s="228" t="s">
        <v>285</v>
      </c>
    </row>
    <row r="171" s="13" customFormat="1">
      <c r="A171" s="13"/>
      <c r="B171" s="235"/>
      <c r="C171" s="236"/>
      <c r="D171" s="237" t="s">
        <v>220</v>
      </c>
      <c r="E171" s="238" t="s">
        <v>1</v>
      </c>
      <c r="F171" s="239" t="s">
        <v>286</v>
      </c>
      <c r="G171" s="236"/>
      <c r="H171" s="238" t="s">
        <v>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3"/>
      <c r="U171" s="244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220</v>
      </c>
      <c r="AU171" s="245" t="s">
        <v>88</v>
      </c>
      <c r="AV171" s="13" t="s">
        <v>86</v>
      </c>
      <c r="AW171" s="13" t="s">
        <v>34</v>
      </c>
      <c r="AX171" s="13" t="s">
        <v>78</v>
      </c>
      <c r="AY171" s="245" t="s">
        <v>150</v>
      </c>
    </row>
    <row r="172" s="14" customFormat="1">
      <c r="A172" s="14"/>
      <c r="B172" s="246"/>
      <c r="C172" s="247"/>
      <c r="D172" s="237" t="s">
        <v>220</v>
      </c>
      <c r="E172" s="248" t="s">
        <v>1</v>
      </c>
      <c r="F172" s="249" t="s">
        <v>287</v>
      </c>
      <c r="G172" s="247"/>
      <c r="H172" s="250">
        <v>80.652000000000001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4"/>
      <c r="U172" s="255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220</v>
      </c>
      <c r="AU172" s="256" t="s">
        <v>88</v>
      </c>
      <c r="AV172" s="14" t="s">
        <v>88</v>
      </c>
      <c r="AW172" s="14" t="s">
        <v>34</v>
      </c>
      <c r="AX172" s="14" t="s">
        <v>78</v>
      </c>
      <c r="AY172" s="256" t="s">
        <v>150</v>
      </c>
    </row>
    <row r="173" s="13" customFormat="1">
      <c r="A173" s="13"/>
      <c r="B173" s="235"/>
      <c r="C173" s="236"/>
      <c r="D173" s="237" t="s">
        <v>220</v>
      </c>
      <c r="E173" s="238" t="s">
        <v>1</v>
      </c>
      <c r="F173" s="239" t="s">
        <v>288</v>
      </c>
      <c r="G173" s="236"/>
      <c r="H173" s="238" t="s">
        <v>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3"/>
      <c r="U173" s="244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220</v>
      </c>
      <c r="AU173" s="245" t="s">
        <v>88</v>
      </c>
      <c r="AV173" s="13" t="s">
        <v>86</v>
      </c>
      <c r="AW173" s="13" t="s">
        <v>34</v>
      </c>
      <c r="AX173" s="13" t="s">
        <v>78</v>
      </c>
      <c r="AY173" s="245" t="s">
        <v>150</v>
      </c>
    </row>
    <row r="174" s="14" customFormat="1">
      <c r="A174" s="14"/>
      <c r="B174" s="246"/>
      <c r="C174" s="247"/>
      <c r="D174" s="237" t="s">
        <v>220</v>
      </c>
      <c r="E174" s="248" t="s">
        <v>1</v>
      </c>
      <c r="F174" s="249" t="s">
        <v>289</v>
      </c>
      <c r="G174" s="247"/>
      <c r="H174" s="250">
        <v>117.01900000000001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4"/>
      <c r="U174" s="255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220</v>
      </c>
      <c r="AU174" s="256" t="s">
        <v>88</v>
      </c>
      <c r="AV174" s="14" t="s">
        <v>88</v>
      </c>
      <c r="AW174" s="14" t="s">
        <v>34</v>
      </c>
      <c r="AX174" s="14" t="s">
        <v>78</v>
      </c>
      <c r="AY174" s="256" t="s">
        <v>150</v>
      </c>
    </row>
    <row r="175" s="13" customFormat="1">
      <c r="A175" s="13"/>
      <c r="B175" s="235"/>
      <c r="C175" s="236"/>
      <c r="D175" s="237" t="s">
        <v>220</v>
      </c>
      <c r="E175" s="238" t="s">
        <v>1</v>
      </c>
      <c r="F175" s="239" t="s">
        <v>290</v>
      </c>
      <c r="G175" s="236"/>
      <c r="H175" s="238" t="s">
        <v>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3"/>
      <c r="U175" s="244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220</v>
      </c>
      <c r="AU175" s="245" t="s">
        <v>88</v>
      </c>
      <c r="AV175" s="13" t="s">
        <v>86</v>
      </c>
      <c r="AW175" s="13" t="s">
        <v>34</v>
      </c>
      <c r="AX175" s="13" t="s">
        <v>78</v>
      </c>
      <c r="AY175" s="245" t="s">
        <v>150</v>
      </c>
    </row>
    <row r="176" s="14" customFormat="1">
      <c r="A176" s="14"/>
      <c r="B176" s="246"/>
      <c r="C176" s="247"/>
      <c r="D176" s="237" t="s">
        <v>220</v>
      </c>
      <c r="E176" s="248" t="s">
        <v>1</v>
      </c>
      <c r="F176" s="249" t="s">
        <v>291</v>
      </c>
      <c r="G176" s="247"/>
      <c r="H176" s="250">
        <v>35.100000000000001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4"/>
      <c r="U176" s="255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220</v>
      </c>
      <c r="AU176" s="256" t="s">
        <v>88</v>
      </c>
      <c r="AV176" s="14" t="s">
        <v>88</v>
      </c>
      <c r="AW176" s="14" t="s">
        <v>34</v>
      </c>
      <c r="AX176" s="14" t="s">
        <v>78</v>
      </c>
      <c r="AY176" s="256" t="s">
        <v>150</v>
      </c>
    </row>
    <row r="177" s="15" customFormat="1">
      <c r="A177" s="15"/>
      <c r="B177" s="257"/>
      <c r="C177" s="258"/>
      <c r="D177" s="237" t="s">
        <v>220</v>
      </c>
      <c r="E177" s="259" t="s">
        <v>1</v>
      </c>
      <c r="F177" s="260" t="s">
        <v>263</v>
      </c>
      <c r="G177" s="258"/>
      <c r="H177" s="261">
        <v>232.77099999999999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5"/>
      <c r="U177" s="266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220</v>
      </c>
      <c r="AU177" s="267" t="s">
        <v>88</v>
      </c>
      <c r="AV177" s="15" t="s">
        <v>167</v>
      </c>
      <c r="AW177" s="15" t="s">
        <v>34</v>
      </c>
      <c r="AX177" s="15" t="s">
        <v>86</v>
      </c>
      <c r="AY177" s="267" t="s">
        <v>150</v>
      </c>
    </row>
    <row r="178" s="2" customFormat="1" ht="33" customHeight="1">
      <c r="A178" s="38"/>
      <c r="B178" s="39"/>
      <c r="C178" s="217" t="s">
        <v>8</v>
      </c>
      <c r="D178" s="217" t="s">
        <v>153</v>
      </c>
      <c r="E178" s="218" t="s">
        <v>292</v>
      </c>
      <c r="F178" s="219" t="s">
        <v>293</v>
      </c>
      <c r="G178" s="220" t="s">
        <v>284</v>
      </c>
      <c r="H178" s="221">
        <v>468.755</v>
      </c>
      <c r="I178" s="222"/>
      <c r="J178" s="223">
        <f>ROUND(I178*H178,2)</f>
        <v>0</v>
      </c>
      <c r="K178" s="219" t="s">
        <v>157</v>
      </c>
      <c r="L178" s="44"/>
      <c r="M178" s="224" t="s">
        <v>1</v>
      </c>
      <c r="N178" s="225" t="s">
        <v>43</v>
      </c>
      <c r="O178" s="91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6">
        <f>S178*H178</f>
        <v>0</v>
      </c>
      <c r="U178" s="227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8" t="s">
        <v>167</v>
      </c>
      <c r="AT178" s="228" t="s">
        <v>153</v>
      </c>
      <c r="AU178" s="228" t="s">
        <v>88</v>
      </c>
      <c r="AY178" s="17" t="s">
        <v>150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7" t="s">
        <v>86</v>
      </c>
      <c r="BK178" s="229">
        <f>ROUND(I178*H178,2)</f>
        <v>0</v>
      </c>
      <c r="BL178" s="17" t="s">
        <v>167</v>
      </c>
      <c r="BM178" s="228" t="s">
        <v>294</v>
      </c>
    </row>
    <row r="179" s="14" customFormat="1">
      <c r="A179" s="14"/>
      <c r="B179" s="246"/>
      <c r="C179" s="247"/>
      <c r="D179" s="237" t="s">
        <v>220</v>
      </c>
      <c r="E179" s="248" t="s">
        <v>1</v>
      </c>
      <c r="F179" s="249" t="s">
        <v>295</v>
      </c>
      <c r="G179" s="247"/>
      <c r="H179" s="250">
        <v>468.755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4"/>
      <c r="U179" s="255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220</v>
      </c>
      <c r="AU179" s="256" t="s">
        <v>88</v>
      </c>
      <c r="AV179" s="14" t="s">
        <v>88</v>
      </c>
      <c r="AW179" s="14" t="s">
        <v>34</v>
      </c>
      <c r="AX179" s="14" t="s">
        <v>86</v>
      </c>
      <c r="AY179" s="256" t="s">
        <v>150</v>
      </c>
    </row>
    <row r="180" s="2" customFormat="1" ht="33" customHeight="1">
      <c r="A180" s="38"/>
      <c r="B180" s="39"/>
      <c r="C180" s="217" t="s">
        <v>296</v>
      </c>
      <c r="D180" s="217" t="s">
        <v>153</v>
      </c>
      <c r="E180" s="218" t="s">
        <v>297</v>
      </c>
      <c r="F180" s="219" t="s">
        <v>298</v>
      </c>
      <c r="G180" s="220" t="s">
        <v>284</v>
      </c>
      <c r="H180" s="221">
        <v>328.923</v>
      </c>
      <c r="I180" s="222"/>
      <c r="J180" s="223">
        <f>ROUND(I180*H180,2)</f>
        <v>0</v>
      </c>
      <c r="K180" s="219" t="s">
        <v>157</v>
      </c>
      <c r="L180" s="44"/>
      <c r="M180" s="224" t="s">
        <v>1</v>
      </c>
      <c r="N180" s="225" t="s">
        <v>43</v>
      </c>
      <c r="O180" s="91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6">
        <f>S180*H180</f>
        <v>0</v>
      </c>
      <c r="U180" s="22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8" t="s">
        <v>167</v>
      </c>
      <c r="AT180" s="228" t="s">
        <v>153</v>
      </c>
      <c r="AU180" s="228" t="s">
        <v>88</v>
      </c>
      <c r="AY180" s="17" t="s">
        <v>150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7" t="s">
        <v>86</v>
      </c>
      <c r="BK180" s="229">
        <f>ROUND(I180*H180,2)</f>
        <v>0</v>
      </c>
      <c r="BL180" s="17" t="s">
        <v>167</v>
      </c>
      <c r="BM180" s="228" t="s">
        <v>299</v>
      </c>
    </row>
    <row r="181" s="14" customFormat="1">
      <c r="A181" s="14"/>
      <c r="B181" s="246"/>
      <c r="C181" s="247"/>
      <c r="D181" s="237" t="s">
        <v>220</v>
      </c>
      <c r="E181" s="248" t="s">
        <v>1</v>
      </c>
      <c r="F181" s="249" t="s">
        <v>300</v>
      </c>
      <c r="G181" s="247"/>
      <c r="H181" s="250">
        <v>328.923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4"/>
      <c r="U181" s="255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220</v>
      </c>
      <c r="AU181" s="256" t="s">
        <v>88</v>
      </c>
      <c r="AV181" s="14" t="s">
        <v>88</v>
      </c>
      <c r="AW181" s="14" t="s">
        <v>34</v>
      </c>
      <c r="AX181" s="14" t="s">
        <v>86</v>
      </c>
      <c r="AY181" s="256" t="s">
        <v>150</v>
      </c>
    </row>
    <row r="182" s="2" customFormat="1" ht="33" customHeight="1">
      <c r="A182" s="38"/>
      <c r="B182" s="39"/>
      <c r="C182" s="217" t="s">
        <v>301</v>
      </c>
      <c r="D182" s="217" t="s">
        <v>153</v>
      </c>
      <c r="E182" s="218" t="s">
        <v>302</v>
      </c>
      <c r="F182" s="219" t="s">
        <v>303</v>
      </c>
      <c r="G182" s="220" t="s">
        <v>284</v>
      </c>
      <c r="H182" s="221">
        <v>73.013999999999996</v>
      </c>
      <c r="I182" s="222"/>
      <c r="J182" s="223">
        <f>ROUND(I182*H182,2)</f>
        <v>0</v>
      </c>
      <c r="K182" s="219" t="s">
        <v>157</v>
      </c>
      <c r="L182" s="44"/>
      <c r="M182" s="224" t="s">
        <v>1</v>
      </c>
      <c r="N182" s="225" t="s">
        <v>43</v>
      </c>
      <c r="O182" s="91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6">
        <f>S182*H182</f>
        <v>0</v>
      </c>
      <c r="U182" s="22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8" t="s">
        <v>167</v>
      </c>
      <c r="AT182" s="228" t="s">
        <v>153</v>
      </c>
      <c r="AU182" s="228" t="s">
        <v>88</v>
      </c>
      <c r="AY182" s="17" t="s">
        <v>150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7" t="s">
        <v>86</v>
      </c>
      <c r="BK182" s="229">
        <f>ROUND(I182*H182,2)</f>
        <v>0</v>
      </c>
      <c r="BL182" s="17" t="s">
        <v>167</v>
      </c>
      <c r="BM182" s="228" t="s">
        <v>304</v>
      </c>
    </row>
    <row r="183" s="13" customFormat="1">
      <c r="A183" s="13"/>
      <c r="B183" s="235"/>
      <c r="C183" s="236"/>
      <c r="D183" s="237" t="s">
        <v>220</v>
      </c>
      <c r="E183" s="238" t="s">
        <v>1</v>
      </c>
      <c r="F183" s="239" t="s">
        <v>305</v>
      </c>
      <c r="G183" s="236"/>
      <c r="H183" s="238" t="s">
        <v>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3"/>
      <c r="U183" s="244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220</v>
      </c>
      <c r="AU183" s="245" t="s">
        <v>88</v>
      </c>
      <c r="AV183" s="13" t="s">
        <v>86</v>
      </c>
      <c r="AW183" s="13" t="s">
        <v>34</v>
      </c>
      <c r="AX183" s="13" t="s">
        <v>78</v>
      </c>
      <c r="AY183" s="245" t="s">
        <v>150</v>
      </c>
    </row>
    <row r="184" s="14" customFormat="1">
      <c r="A184" s="14"/>
      <c r="B184" s="246"/>
      <c r="C184" s="247"/>
      <c r="D184" s="237" t="s">
        <v>220</v>
      </c>
      <c r="E184" s="248" t="s">
        <v>1</v>
      </c>
      <c r="F184" s="249" t="s">
        <v>306</v>
      </c>
      <c r="G184" s="247"/>
      <c r="H184" s="250">
        <v>73.013999999999996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4"/>
      <c r="U184" s="255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220</v>
      </c>
      <c r="AU184" s="256" t="s">
        <v>88</v>
      </c>
      <c r="AV184" s="14" t="s">
        <v>88</v>
      </c>
      <c r="AW184" s="14" t="s">
        <v>34</v>
      </c>
      <c r="AX184" s="14" t="s">
        <v>86</v>
      </c>
      <c r="AY184" s="256" t="s">
        <v>150</v>
      </c>
    </row>
    <row r="185" s="2" customFormat="1" ht="33" customHeight="1">
      <c r="A185" s="38"/>
      <c r="B185" s="39"/>
      <c r="C185" s="217" t="s">
        <v>307</v>
      </c>
      <c r="D185" s="217" t="s">
        <v>153</v>
      </c>
      <c r="E185" s="218" t="s">
        <v>308</v>
      </c>
      <c r="F185" s="219" t="s">
        <v>309</v>
      </c>
      <c r="G185" s="220" t="s">
        <v>284</v>
      </c>
      <c r="H185" s="221">
        <v>46.838000000000001</v>
      </c>
      <c r="I185" s="222"/>
      <c r="J185" s="223">
        <f>ROUND(I185*H185,2)</f>
        <v>0</v>
      </c>
      <c r="K185" s="219" t="s">
        <v>157</v>
      </c>
      <c r="L185" s="44"/>
      <c r="M185" s="224" t="s">
        <v>1</v>
      </c>
      <c r="N185" s="225" t="s">
        <v>43</v>
      </c>
      <c r="O185" s="91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6">
        <f>S185*H185</f>
        <v>0</v>
      </c>
      <c r="U185" s="227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8" t="s">
        <v>167</v>
      </c>
      <c r="AT185" s="228" t="s">
        <v>153</v>
      </c>
      <c r="AU185" s="228" t="s">
        <v>88</v>
      </c>
      <c r="AY185" s="17" t="s">
        <v>150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7" t="s">
        <v>86</v>
      </c>
      <c r="BK185" s="229">
        <f>ROUND(I185*H185,2)</f>
        <v>0</v>
      </c>
      <c r="BL185" s="17" t="s">
        <v>167</v>
      </c>
      <c r="BM185" s="228" t="s">
        <v>310</v>
      </c>
    </row>
    <row r="186" s="13" customFormat="1">
      <c r="A186" s="13"/>
      <c r="B186" s="235"/>
      <c r="C186" s="236"/>
      <c r="D186" s="237" t="s">
        <v>220</v>
      </c>
      <c r="E186" s="238" t="s">
        <v>1</v>
      </c>
      <c r="F186" s="239" t="s">
        <v>311</v>
      </c>
      <c r="G186" s="236"/>
      <c r="H186" s="238" t="s">
        <v>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3"/>
      <c r="U186" s="244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220</v>
      </c>
      <c r="AU186" s="245" t="s">
        <v>88</v>
      </c>
      <c r="AV186" s="13" t="s">
        <v>86</v>
      </c>
      <c r="AW186" s="13" t="s">
        <v>34</v>
      </c>
      <c r="AX186" s="13" t="s">
        <v>78</v>
      </c>
      <c r="AY186" s="245" t="s">
        <v>150</v>
      </c>
    </row>
    <row r="187" s="14" customFormat="1">
      <c r="A187" s="14"/>
      <c r="B187" s="246"/>
      <c r="C187" s="247"/>
      <c r="D187" s="237" t="s">
        <v>220</v>
      </c>
      <c r="E187" s="248" t="s">
        <v>1</v>
      </c>
      <c r="F187" s="249" t="s">
        <v>312</v>
      </c>
      <c r="G187" s="247"/>
      <c r="H187" s="250">
        <v>9.984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4"/>
      <c r="U187" s="255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220</v>
      </c>
      <c r="AU187" s="256" t="s">
        <v>88</v>
      </c>
      <c r="AV187" s="14" t="s">
        <v>88</v>
      </c>
      <c r="AW187" s="14" t="s">
        <v>34</v>
      </c>
      <c r="AX187" s="14" t="s">
        <v>78</v>
      </c>
      <c r="AY187" s="256" t="s">
        <v>150</v>
      </c>
    </row>
    <row r="188" s="13" customFormat="1">
      <c r="A188" s="13"/>
      <c r="B188" s="235"/>
      <c r="C188" s="236"/>
      <c r="D188" s="237" t="s">
        <v>220</v>
      </c>
      <c r="E188" s="238" t="s">
        <v>1</v>
      </c>
      <c r="F188" s="239" t="s">
        <v>305</v>
      </c>
      <c r="G188" s="236"/>
      <c r="H188" s="238" t="s">
        <v>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3"/>
      <c r="U188" s="244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220</v>
      </c>
      <c r="AU188" s="245" t="s">
        <v>88</v>
      </c>
      <c r="AV188" s="13" t="s">
        <v>86</v>
      </c>
      <c r="AW188" s="13" t="s">
        <v>34</v>
      </c>
      <c r="AX188" s="13" t="s">
        <v>78</v>
      </c>
      <c r="AY188" s="245" t="s">
        <v>150</v>
      </c>
    </row>
    <row r="189" s="14" customFormat="1">
      <c r="A189" s="14"/>
      <c r="B189" s="246"/>
      <c r="C189" s="247"/>
      <c r="D189" s="237" t="s">
        <v>220</v>
      </c>
      <c r="E189" s="248" t="s">
        <v>1</v>
      </c>
      <c r="F189" s="249" t="s">
        <v>313</v>
      </c>
      <c r="G189" s="247"/>
      <c r="H189" s="250">
        <v>36.853999999999999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4"/>
      <c r="U189" s="255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220</v>
      </c>
      <c r="AU189" s="256" t="s">
        <v>88</v>
      </c>
      <c r="AV189" s="14" t="s">
        <v>88</v>
      </c>
      <c r="AW189" s="14" t="s">
        <v>34</v>
      </c>
      <c r="AX189" s="14" t="s">
        <v>78</v>
      </c>
      <c r="AY189" s="256" t="s">
        <v>150</v>
      </c>
    </row>
    <row r="190" s="15" customFormat="1">
      <c r="A190" s="15"/>
      <c r="B190" s="257"/>
      <c r="C190" s="258"/>
      <c r="D190" s="237" t="s">
        <v>220</v>
      </c>
      <c r="E190" s="259" t="s">
        <v>1</v>
      </c>
      <c r="F190" s="260" t="s">
        <v>263</v>
      </c>
      <c r="G190" s="258"/>
      <c r="H190" s="261">
        <v>46.838000000000001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5"/>
      <c r="U190" s="266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7" t="s">
        <v>220</v>
      </c>
      <c r="AU190" s="267" t="s">
        <v>88</v>
      </c>
      <c r="AV190" s="15" t="s">
        <v>167</v>
      </c>
      <c r="AW190" s="15" t="s">
        <v>34</v>
      </c>
      <c r="AX190" s="15" t="s">
        <v>86</v>
      </c>
      <c r="AY190" s="267" t="s">
        <v>150</v>
      </c>
    </row>
    <row r="191" s="2" customFormat="1" ht="33" customHeight="1">
      <c r="A191" s="38"/>
      <c r="B191" s="39"/>
      <c r="C191" s="217" t="s">
        <v>314</v>
      </c>
      <c r="D191" s="217" t="s">
        <v>153</v>
      </c>
      <c r="E191" s="218" t="s">
        <v>315</v>
      </c>
      <c r="F191" s="219" t="s">
        <v>316</v>
      </c>
      <c r="G191" s="220" t="s">
        <v>284</v>
      </c>
      <c r="H191" s="221">
        <v>22.012</v>
      </c>
      <c r="I191" s="222"/>
      <c r="J191" s="223">
        <f>ROUND(I191*H191,2)</f>
        <v>0</v>
      </c>
      <c r="K191" s="219" t="s">
        <v>157</v>
      </c>
      <c r="L191" s="44"/>
      <c r="M191" s="224" t="s">
        <v>1</v>
      </c>
      <c r="N191" s="225" t="s">
        <v>43</v>
      </c>
      <c r="O191" s="91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6">
        <f>S191*H191</f>
        <v>0</v>
      </c>
      <c r="U191" s="227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8" t="s">
        <v>167</v>
      </c>
      <c r="AT191" s="228" t="s">
        <v>153</v>
      </c>
      <c r="AU191" s="228" t="s">
        <v>88</v>
      </c>
      <c r="AY191" s="17" t="s">
        <v>150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7" t="s">
        <v>86</v>
      </c>
      <c r="BK191" s="229">
        <f>ROUND(I191*H191,2)</f>
        <v>0</v>
      </c>
      <c r="BL191" s="17" t="s">
        <v>167</v>
      </c>
      <c r="BM191" s="228" t="s">
        <v>317</v>
      </c>
    </row>
    <row r="192" s="13" customFormat="1">
      <c r="A192" s="13"/>
      <c r="B192" s="235"/>
      <c r="C192" s="236"/>
      <c r="D192" s="237" t="s">
        <v>220</v>
      </c>
      <c r="E192" s="238" t="s">
        <v>1</v>
      </c>
      <c r="F192" s="239" t="s">
        <v>311</v>
      </c>
      <c r="G192" s="236"/>
      <c r="H192" s="238" t="s">
        <v>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3"/>
      <c r="U192" s="244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220</v>
      </c>
      <c r="AU192" s="245" t="s">
        <v>88</v>
      </c>
      <c r="AV192" s="13" t="s">
        <v>86</v>
      </c>
      <c r="AW192" s="13" t="s">
        <v>34</v>
      </c>
      <c r="AX192" s="13" t="s">
        <v>78</v>
      </c>
      <c r="AY192" s="245" t="s">
        <v>150</v>
      </c>
    </row>
    <row r="193" s="14" customFormat="1">
      <c r="A193" s="14"/>
      <c r="B193" s="246"/>
      <c r="C193" s="247"/>
      <c r="D193" s="237" t="s">
        <v>220</v>
      </c>
      <c r="E193" s="248" t="s">
        <v>1</v>
      </c>
      <c r="F193" s="249" t="s">
        <v>318</v>
      </c>
      <c r="G193" s="247"/>
      <c r="H193" s="250">
        <v>6.6559999999999997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4"/>
      <c r="U193" s="255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220</v>
      </c>
      <c r="AU193" s="256" t="s">
        <v>88</v>
      </c>
      <c r="AV193" s="14" t="s">
        <v>88</v>
      </c>
      <c r="AW193" s="14" t="s">
        <v>34</v>
      </c>
      <c r="AX193" s="14" t="s">
        <v>78</v>
      </c>
      <c r="AY193" s="256" t="s">
        <v>150</v>
      </c>
    </row>
    <row r="194" s="13" customFormat="1">
      <c r="A194" s="13"/>
      <c r="B194" s="235"/>
      <c r="C194" s="236"/>
      <c r="D194" s="237" t="s">
        <v>220</v>
      </c>
      <c r="E194" s="238" t="s">
        <v>1</v>
      </c>
      <c r="F194" s="239" t="s">
        <v>305</v>
      </c>
      <c r="G194" s="236"/>
      <c r="H194" s="238" t="s">
        <v>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3"/>
      <c r="U194" s="244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220</v>
      </c>
      <c r="AU194" s="245" t="s">
        <v>88</v>
      </c>
      <c r="AV194" s="13" t="s">
        <v>86</v>
      </c>
      <c r="AW194" s="13" t="s">
        <v>34</v>
      </c>
      <c r="AX194" s="13" t="s">
        <v>78</v>
      </c>
      <c r="AY194" s="245" t="s">
        <v>150</v>
      </c>
    </row>
    <row r="195" s="14" customFormat="1">
      <c r="A195" s="14"/>
      <c r="B195" s="246"/>
      <c r="C195" s="247"/>
      <c r="D195" s="237" t="s">
        <v>220</v>
      </c>
      <c r="E195" s="248" t="s">
        <v>1</v>
      </c>
      <c r="F195" s="249" t="s">
        <v>319</v>
      </c>
      <c r="G195" s="247"/>
      <c r="H195" s="250">
        <v>15.356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4"/>
      <c r="U195" s="255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220</v>
      </c>
      <c r="AU195" s="256" t="s">
        <v>88</v>
      </c>
      <c r="AV195" s="14" t="s">
        <v>88</v>
      </c>
      <c r="AW195" s="14" t="s">
        <v>34</v>
      </c>
      <c r="AX195" s="14" t="s">
        <v>78</v>
      </c>
      <c r="AY195" s="256" t="s">
        <v>150</v>
      </c>
    </row>
    <row r="196" s="15" customFormat="1">
      <c r="A196" s="15"/>
      <c r="B196" s="257"/>
      <c r="C196" s="258"/>
      <c r="D196" s="237" t="s">
        <v>220</v>
      </c>
      <c r="E196" s="259" t="s">
        <v>1</v>
      </c>
      <c r="F196" s="260" t="s">
        <v>263</v>
      </c>
      <c r="G196" s="258"/>
      <c r="H196" s="261">
        <v>22.012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5"/>
      <c r="U196" s="266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220</v>
      </c>
      <c r="AU196" s="267" t="s">
        <v>88</v>
      </c>
      <c r="AV196" s="15" t="s">
        <v>167</v>
      </c>
      <c r="AW196" s="15" t="s">
        <v>34</v>
      </c>
      <c r="AX196" s="15" t="s">
        <v>86</v>
      </c>
      <c r="AY196" s="267" t="s">
        <v>150</v>
      </c>
    </row>
    <row r="197" s="2" customFormat="1" ht="33" customHeight="1">
      <c r="A197" s="38"/>
      <c r="B197" s="39"/>
      <c r="C197" s="217" t="s">
        <v>320</v>
      </c>
      <c r="D197" s="217" t="s">
        <v>153</v>
      </c>
      <c r="E197" s="218" t="s">
        <v>321</v>
      </c>
      <c r="F197" s="219" t="s">
        <v>322</v>
      </c>
      <c r="G197" s="220" t="s">
        <v>253</v>
      </c>
      <c r="H197" s="221">
        <v>511.12</v>
      </c>
      <c r="I197" s="222"/>
      <c r="J197" s="223">
        <f>ROUND(I197*H197,2)</f>
        <v>0</v>
      </c>
      <c r="K197" s="219" t="s">
        <v>157</v>
      </c>
      <c r="L197" s="44"/>
      <c r="M197" s="224" t="s">
        <v>1</v>
      </c>
      <c r="N197" s="225" t="s">
        <v>43</v>
      </c>
      <c r="O197" s="91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6">
        <f>S197*H197</f>
        <v>0</v>
      </c>
      <c r="U197" s="22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8" t="s">
        <v>167</v>
      </c>
      <c r="AT197" s="228" t="s">
        <v>153</v>
      </c>
      <c r="AU197" s="228" t="s">
        <v>88</v>
      </c>
      <c r="AY197" s="17" t="s">
        <v>150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7" t="s">
        <v>86</v>
      </c>
      <c r="BK197" s="229">
        <f>ROUND(I197*H197,2)</f>
        <v>0</v>
      </c>
      <c r="BL197" s="17" t="s">
        <v>167</v>
      </c>
      <c r="BM197" s="228" t="s">
        <v>323</v>
      </c>
    </row>
    <row r="198" s="13" customFormat="1">
      <c r="A198" s="13"/>
      <c r="B198" s="235"/>
      <c r="C198" s="236"/>
      <c r="D198" s="237" t="s">
        <v>220</v>
      </c>
      <c r="E198" s="238" t="s">
        <v>1</v>
      </c>
      <c r="F198" s="239" t="s">
        <v>324</v>
      </c>
      <c r="G198" s="236"/>
      <c r="H198" s="238" t="s">
        <v>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3"/>
      <c r="U198" s="244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220</v>
      </c>
      <c r="AU198" s="245" t="s">
        <v>88</v>
      </c>
      <c r="AV198" s="13" t="s">
        <v>86</v>
      </c>
      <c r="AW198" s="13" t="s">
        <v>34</v>
      </c>
      <c r="AX198" s="13" t="s">
        <v>78</v>
      </c>
      <c r="AY198" s="245" t="s">
        <v>150</v>
      </c>
    </row>
    <row r="199" s="14" customFormat="1">
      <c r="A199" s="14"/>
      <c r="B199" s="246"/>
      <c r="C199" s="247"/>
      <c r="D199" s="237" t="s">
        <v>220</v>
      </c>
      <c r="E199" s="248" t="s">
        <v>1</v>
      </c>
      <c r="F199" s="249" t="s">
        <v>325</v>
      </c>
      <c r="G199" s="247"/>
      <c r="H199" s="250">
        <v>463.22000000000003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4"/>
      <c r="U199" s="255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220</v>
      </c>
      <c r="AU199" s="256" t="s">
        <v>88</v>
      </c>
      <c r="AV199" s="14" t="s">
        <v>88</v>
      </c>
      <c r="AW199" s="14" t="s">
        <v>34</v>
      </c>
      <c r="AX199" s="14" t="s">
        <v>78</v>
      </c>
      <c r="AY199" s="256" t="s">
        <v>150</v>
      </c>
    </row>
    <row r="200" s="13" customFormat="1">
      <c r="A200" s="13"/>
      <c r="B200" s="235"/>
      <c r="C200" s="236"/>
      <c r="D200" s="237" t="s">
        <v>220</v>
      </c>
      <c r="E200" s="238" t="s">
        <v>1</v>
      </c>
      <c r="F200" s="239" t="s">
        <v>326</v>
      </c>
      <c r="G200" s="236"/>
      <c r="H200" s="238" t="s">
        <v>1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3"/>
      <c r="U200" s="244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220</v>
      </c>
      <c r="AU200" s="245" t="s">
        <v>88</v>
      </c>
      <c r="AV200" s="13" t="s">
        <v>86</v>
      </c>
      <c r="AW200" s="13" t="s">
        <v>34</v>
      </c>
      <c r="AX200" s="13" t="s">
        <v>78</v>
      </c>
      <c r="AY200" s="245" t="s">
        <v>150</v>
      </c>
    </row>
    <row r="201" s="14" customFormat="1">
      <c r="A201" s="14"/>
      <c r="B201" s="246"/>
      <c r="C201" s="247"/>
      <c r="D201" s="237" t="s">
        <v>220</v>
      </c>
      <c r="E201" s="248" t="s">
        <v>1</v>
      </c>
      <c r="F201" s="249" t="s">
        <v>327</v>
      </c>
      <c r="G201" s="247"/>
      <c r="H201" s="250">
        <v>47.899999999999999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4"/>
      <c r="U201" s="255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220</v>
      </c>
      <c r="AU201" s="256" t="s">
        <v>88</v>
      </c>
      <c r="AV201" s="14" t="s">
        <v>88</v>
      </c>
      <c r="AW201" s="14" t="s">
        <v>34</v>
      </c>
      <c r="AX201" s="14" t="s">
        <v>78</v>
      </c>
      <c r="AY201" s="256" t="s">
        <v>150</v>
      </c>
    </row>
    <row r="202" s="15" customFormat="1">
      <c r="A202" s="15"/>
      <c r="B202" s="257"/>
      <c r="C202" s="258"/>
      <c r="D202" s="237" t="s">
        <v>220</v>
      </c>
      <c r="E202" s="259" t="s">
        <v>1</v>
      </c>
      <c r="F202" s="260" t="s">
        <v>263</v>
      </c>
      <c r="G202" s="258"/>
      <c r="H202" s="261">
        <v>511.12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5"/>
      <c r="U202" s="266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7" t="s">
        <v>220</v>
      </c>
      <c r="AU202" s="267" t="s">
        <v>88</v>
      </c>
      <c r="AV202" s="15" t="s">
        <v>167</v>
      </c>
      <c r="AW202" s="15" t="s">
        <v>34</v>
      </c>
      <c r="AX202" s="15" t="s">
        <v>86</v>
      </c>
      <c r="AY202" s="267" t="s">
        <v>150</v>
      </c>
    </row>
    <row r="203" s="2" customFormat="1" ht="21.75" customHeight="1">
      <c r="A203" s="38"/>
      <c r="B203" s="39"/>
      <c r="C203" s="217" t="s">
        <v>7</v>
      </c>
      <c r="D203" s="217" t="s">
        <v>153</v>
      </c>
      <c r="E203" s="218" t="s">
        <v>328</v>
      </c>
      <c r="F203" s="219" t="s">
        <v>329</v>
      </c>
      <c r="G203" s="220" t="s">
        <v>218</v>
      </c>
      <c r="H203" s="221">
        <v>816.92600000000004</v>
      </c>
      <c r="I203" s="222"/>
      <c r="J203" s="223">
        <f>ROUND(I203*H203,2)</f>
        <v>0</v>
      </c>
      <c r="K203" s="219" t="s">
        <v>157</v>
      </c>
      <c r="L203" s="44"/>
      <c r="M203" s="224" t="s">
        <v>1</v>
      </c>
      <c r="N203" s="225" t="s">
        <v>43</v>
      </c>
      <c r="O203" s="91"/>
      <c r="P203" s="226">
        <f>O203*H203</f>
        <v>0</v>
      </c>
      <c r="Q203" s="226">
        <v>0.00083850999999999999</v>
      </c>
      <c r="R203" s="226">
        <f>Q203*H203</f>
        <v>0.68500062026000008</v>
      </c>
      <c r="S203" s="226">
        <v>0</v>
      </c>
      <c r="T203" s="226">
        <f>S203*H203</f>
        <v>0</v>
      </c>
      <c r="U203" s="227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8" t="s">
        <v>167</v>
      </c>
      <c r="AT203" s="228" t="s">
        <v>153</v>
      </c>
      <c r="AU203" s="228" t="s">
        <v>88</v>
      </c>
      <c r="AY203" s="17" t="s">
        <v>150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7" t="s">
        <v>86</v>
      </c>
      <c r="BK203" s="229">
        <f>ROUND(I203*H203,2)</f>
        <v>0</v>
      </c>
      <c r="BL203" s="17" t="s">
        <v>167</v>
      </c>
      <c r="BM203" s="228" t="s">
        <v>330</v>
      </c>
    </row>
    <row r="204" s="13" customFormat="1">
      <c r="A204" s="13"/>
      <c r="B204" s="235"/>
      <c r="C204" s="236"/>
      <c r="D204" s="237" t="s">
        <v>220</v>
      </c>
      <c r="E204" s="238" t="s">
        <v>1</v>
      </c>
      <c r="F204" s="239" t="s">
        <v>311</v>
      </c>
      <c r="G204" s="236"/>
      <c r="H204" s="238" t="s">
        <v>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3"/>
      <c r="U204" s="244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220</v>
      </c>
      <c r="AU204" s="245" t="s">
        <v>88</v>
      </c>
      <c r="AV204" s="13" t="s">
        <v>86</v>
      </c>
      <c r="AW204" s="13" t="s">
        <v>34</v>
      </c>
      <c r="AX204" s="13" t="s">
        <v>78</v>
      </c>
      <c r="AY204" s="245" t="s">
        <v>150</v>
      </c>
    </row>
    <row r="205" s="14" customFormat="1">
      <c r="A205" s="14"/>
      <c r="B205" s="246"/>
      <c r="C205" s="247"/>
      <c r="D205" s="237" t="s">
        <v>220</v>
      </c>
      <c r="E205" s="248" t="s">
        <v>1</v>
      </c>
      <c r="F205" s="249" t="s">
        <v>331</v>
      </c>
      <c r="G205" s="247"/>
      <c r="H205" s="250">
        <v>41.600000000000001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4"/>
      <c r="U205" s="255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220</v>
      </c>
      <c r="AU205" s="256" t="s">
        <v>88</v>
      </c>
      <c r="AV205" s="14" t="s">
        <v>88</v>
      </c>
      <c r="AW205" s="14" t="s">
        <v>34</v>
      </c>
      <c r="AX205" s="14" t="s">
        <v>78</v>
      </c>
      <c r="AY205" s="256" t="s">
        <v>150</v>
      </c>
    </row>
    <row r="206" s="13" customFormat="1">
      <c r="A206" s="13"/>
      <c r="B206" s="235"/>
      <c r="C206" s="236"/>
      <c r="D206" s="237" t="s">
        <v>220</v>
      </c>
      <c r="E206" s="238" t="s">
        <v>1</v>
      </c>
      <c r="F206" s="239" t="s">
        <v>305</v>
      </c>
      <c r="G206" s="236"/>
      <c r="H206" s="238" t="s">
        <v>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3"/>
      <c r="U206" s="244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220</v>
      </c>
      <c r="AU206" s="245" t="s">
        <v>88</v>
      </c>
      <c r="AV206" s="13" t="s">
        <v>86</v>
      </c>
      <c r="AW206" s="13" t="s">
        <v>34</v>
      </c>
      <c r="AX206" s="13" t="s">
        <v>78</v>
      </c>
      <c r="AY206" s="245" t="s">
        <v>150</v>
      </c>
    </row>
    <row r="207" s="14" customFormat="1">
      <c r="A207" s="14"/>
      <c r="B207" s="246"/>
      <c r="C207" s="247"/>
      <c r="D207" s="237" t="s">
        <v>220</v>
      </c>
      <c r="E207" s="248" t="s">
        <v>1</v>
      </c>
      <c r="F207" s="249" t="s">
        <v>332</v>
      </c>
      <c r="G207" s="247"/>
      <c r="H207" s="250">
        <v>130.52600000000001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4"/>
      <c r="U207" s="255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220</v>
      </c>
      <c r="AU207" s="256" t="s">
        <v>88</v>
      </c>
      <c r="AV207" s="14" t="s">
        <v>88</v>
      </c>
      <c r="AW207" s="14" t="s">
        <v>34</v>
      </c>
      <c r="AX207" s="14" t="s">
        <v>78</v>
      </c>
      <c r="AY207" s="256" t="s">
        <v>150</v>
      </c>
    </row>
    <row r="208" s="13" customFormat="1">
      <c r="A208" s="13"/>
      <c r="B208" s="235"/>
      <c r="C208" s="236"/>
      <c r="D208" s="237" t="s">
        <v>220</v>
      </c>
      <c r="E208" s="238" t="s">
        <v>1</v>
      </c>
      <c r="F208" s="239" t="s">
        <v>333</v>
      </c>
      <c r="G208" s="236"/>
      <c r="H208" s="238" t="s">
        <v>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3"/>
      <c r="U208" s="244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220</v>
      </c>
      <c r="AU208" s="245" t="s">
        <v>88</v>
      </c>
      <c r="AV208" s="13" t="s">
        <v>86</v>
      </c>
      <c r="AW208" s="13" t="s">
        <v>34</v>
      </c>
      <c r="AX208" s="13" t="s">
        <v>78</v>
      </c>
      <c r="AY208" s="245" t="s">
        <v>150</v>
      </c>
    </row>
    <row r="209" s="14" customFormat="1">
      <c r="A209" s="14"/>
      <c r="B209" s="246"/>
      <c r="C209" s="247"/>
      <c r="D209" s="237" t="s">
        <v>220</v>
      </c>
      <c r="E209" s="248" t="s">
        <v>1</v>
      </c>
      <c r="F209" s="249" t="s">
        <v>334</v>
      </c>
      <c r="G209" s="247"/>
      <c r="H209" s="250">
        <v>644.79999999999995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4"/>
      <c r="U209" s="255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220</v>
      </c>
      <c r="AU209" s="256" t="s">
        <v>88</v>
      </c>
      <c r="AV209" s="14" t="s">
        <v>88</v>
      </c>
      <c r="AW209" s="14" t="s">
        <v>34</v>
      </c>
      <c r="AX209" s="14" t="s">
        <v>78</v>
      </c>
      <c r="AY209" s="256" t="s">
        <v>150</v>
      </c>
    </row>
    <row r="210" s="15" customFormat="1">
      <c r="A210" s="15"/>
      <c r="B210" s="257"/>
      <c r="C210" s="258"/>
      <c r="D210" s="237" t="s">
        <v>220</v>
      </c>
      <c r="E210" s="259" t="s">
        <v>1</v>
      </c>
      <c r="F210" s="260" t="s">
        <v>263</v>
      </c>
      <c r="G210" s="258"/>
      <c r="H210" s="261">
        <v>816.92599999999993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5"/>
      <c r="U210" s="266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7" t="s">
        <v>220</v>
      </c>
      <c r="AU210" s="267" t="s">
        <v>88</v>
      </c>
      <c r="AV210" s="15" t="s">
        <v>167</v>
      </c>
      <c r="AW210" s="15" t="s">
        <v>34</v>
      </c>
      <c r="AX210" s="15" t="s">
        <v>86</v>
      </c>
      <c r="AY210" s="267" t="s">
        <v>150</v>
      </c>
    </row>
    <row r="211" s="2" customFormat="1" ht="24.15" customHeight="1">
      <c r="A211" s="38"/>
      <c r="B211" s="39"/>
      <c r="C211" s="217" t="s">
        <v>335</v>
      </c>
      <c r="D211" s="217" t="s">
        <v>153</v>
      </c>
      <c r="E211" s="218" t="s">
        <v>336</v>
      </c>
      <c r="F211" s="219" t="s">
        <v>337</v>
      </c>
      <c r="G211" s="220" t="s">
        <v>218</v>
      </c>
      <c r="H211" s="221">
        <v>816.92600000000004</v>
      </c>
      <c r="I211" s="222"/>
      <c r="J211" s="223">
        <f>ROUND(I211*H211,2)</f>
        <v>0</v>
      </c>
      <c r="K211" s="219" t="s">
        <v>157</v>
      </c>
      <c r="L211" s="44"/>
      <c r="M211" s="224" t="s">
        <v>1</v>
      </c>
      <c r="N211" s="225" t="s">
        <v>43</v>
      </c>
      <c r="O211" s="91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6">
        <f>S211*H211</f>
        <v>0</v>
      </c>
      <c r="U211" s="22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8" t="s">
        <v>167</v>
      </c>
      <c r="AT211" s="228" t="s">
        <v>153</v>
      </c>
      <c r="AU211" s="228" t="s">
        <v>88</v>
      </c>
      <c r="AY211" s="17" t="s">
        <v>150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86</v>
      </c>
      <c r="BK211" s="229">
        <f>ROUND(I211*H211,2)</f>
        <v>0</v>
      </c>
      <c r="BL211" s="17" t="s">
        <v>167</v>
      </c>
      <c r="BM211" s="228" t="s">
        <v>338</v>
      </c>
    </row>
    <row r="212" s="13" customFormat="1">
      <c r="A212" s="13"/>
      <c r="B212" s="235"/>
      <c r="C212" s="236"/>
      <c r="D212" s="237" t="s">
        <v>220</v>
      </c>
      <c r="E212" s="238" t="s">
        <v>1</v>
      </c>
      <c r="F212" s="239" t="s">
        <v>311</v>
      </c>
      <c r="G212" s="236"/>
      <c r="H212" s="238" t="s">
        <v>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3"/>
      <c r="U212" s="244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220</v>
      </c>
      <c r="AU212" s="245" t="s">
        <v>88</v>
      </c>
      <c r="AV212" s="13" t="s">
        <v>86</v>
      </c>
      <c r="AW212" s="13" t="s">
        <v>34</v>
      </c>
      <c r="AX212" s="13" t="s">
        <v>78</v>
      </c>
      <c r="AY212" s="245" t="s">
        <v>150</v>
      </c>
    </row>
    <row r="213" s="14" customFormat="1">
      <c r="A213" s="14"/>
      <c r="B213" s="246"/>
      <c r="C213" s="247"/>
      <c r="D213" s="237" t="s">
        <v>220</v>
      </c>
      <c r="E213" s="248" t="s">
        <v>1</v>
      </c>
      <c r="F213" s="249" t="s">
        <v>331</v>
      </c>
      <c r="G213" s="247"/>
      <c r="H213" s="250">
        <v>41.600000000000001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4"/>
      <c r="U213" s="255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220</v>
      </c>
      <c r="AU213" s="256" t="s">
        <v>88</v>
      </c>
      <c r="AV213" s="14" t="s">
        <v>88</v>
      </c>
      <c r="AW213" s="14" t="s">
        <v>34</v>
      </c>
      <c r="AX213" s="14" t="s">
        <v>78</v>
      </c>
      <c r="AY213" s="256" t="s">
        <v>150</v>
      </c>
    </row>
    <row r="214" s="13" customFormat="1">
      <c r="A214" s="13"/>
      <c r="B214" s="235"/>
      <c r="C214" s="236"/>
      <c r="D214" s="237" t="s">
        <v>220</v>
      </c>
      <c r="E214" s="238" t="s">
        <v>1</v>
      </c>
      <c r="F214" s="239" t="s">
        <v>305</v>
      </c>
      <c r="G214" s="236"/>
      <c r="H214" s="238" t="s">
        <v>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3"/>
      <c r="U214" s="244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220</v>
      </c>
      <c r="AU214" s="245" t="s">
        <v>88</v>
      </c>
      <c r="AV214" s="13" t="s">
        <v>86</v>
      </c>
      <c r="AW214" s="13" t="s">
        <v>34</v>
      </c>
      <c r="AX214" s="13" t="s">
        <v>78</v>
      </c>
      <c r="AY214" s="245" t="s">
        <v>150</v>
      </c>
    </row>
    <row r="215" s="14" customFormat="1">
      <c r="A215" s="14"/>
      <c r="B215" s="246"/>
      <c r="C215" s="247"/>
      <c r="D215" s="237" t="s">
        <v>220</v>
      </c>
      <c r="E215" s="248" t="s">
        <v>1</v>
      </c>
      <c r="F215" s="249" t="s">
        <v>332</v>
      </c>
      <c r="G215" s="247"/>
      <c r="H215" s="250">
        <v>130.52600000000001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4"/>
      <c r="U215" s="255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220</v>
      </c>
      <c r="AU215" s="256" t="s">
        <v>88</v>
      </c>
      <c r="AV215" s="14" t="s">
        <v>88</v>
      </c>
      <c r="AW215" s="14" t="s">
        <v>34</v>
      </c>
      <c r="AX215" s="14" t="s">
        <v>78</v>
      </c>
      <c r="AY215" s="256" t="s">
        <v>150</v>
      </c>
    </row>
    <row r="216" s="13" customFormat="1">
      <c r="A216" s="13"/>
      <c r="B216" s="235"/>
      <c r="C216" s="236"/>
      <c r="D216" s="237" t="s">
        <v>220</v>
      </c>
      <c r="E216" s="238" t="s">
        <v>1</v>
      </c>
      <c r="F216" s="239" t="s">
        <v>333</v>
      </c>
      <c r="G216" s="236"/>
      <c r="H216" s="238" t="s">
        <v>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3"/>
      <c r="U216" s="244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220</v>
      </c>
      <c r="AU216" s="245" t="s">
        <v>88</v>
      </c>
      <c r="AV216" s="13" t="s">
        <v>86</v>
      </c>
      <c r="AW216" s="13" t="s">
        <v>34</v>
      </c>
      <c r="AX216" s="13" t="s">
        <v>78</v>
      </c>
      <c r="AY216" s="245" t="s">
        <v>150</v>
      </c>
    </row>
    <row r="217" s="14" customFormat="1">
      <c r="A217" s="14"/>
      <c r="B217" s="246"/>
      <c r="C217" s="247"/>
      <c r="D217" s="237" t="s">
        <v>220</v>
      </c>
      <c r="E217" s="248" t="s">
        <v>1</v>
      </c>
      <c r="F217" s="249" t="s">
        <v>334</v>
      </c>
      <c r="G217" s="247"/>
      <c r="H217" s="250">
        <v>644.79999999999995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4"/>
      <c r="U217" s="255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220</v>
      </c>
      <c r="AU217" s="256" t="s">
        <v>88</v>
      </c>
      <c r="AV217" s="14" t="s">
        <v>88</v>
      </c>
      <c r="AW217" s="14" t="s">
        <v>34</v>
      </c>
      <c r="AX217" s="14" t="s">
        <v>78</v>
      </c>
      <c r="AY217" s="256" t="s">
        <v>150</v>
      </c>
    </row>
    <row r="218" s="15" customFormat="1">
      <c r="A218" s="15"/>
      <c r="B218" s="257"/>
      <c r="C218" s="258"/>
      <c r="D218" s="237" t="s">
        <v>220</v>
      </c>
      <c r="E218" s="259" t="s">
        <v>1</v>
      </c>
      <c r="F218" s="260" t="s">
        <v>263</v>
      </c>
      <c r="G218" s="258"/>
      <c r="H218" s="261">
        <v>816.92599999999993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5"/>
      <c r="U218" s="266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220</v>
      </c>
      <c r="AU218" s="267" t="s">
        <v>88</v>
      </c>
      <c r="AV218" s="15" t="s">
        <v>167</v>
      </c>
      <c r="AW218" s="15" t="s">
        <v>34</v>
      </c>
      <c r="AX218" s="15" t="s">
        <v>86</v>
      </c>
      <c r="AY218" s="267" t="s">
        <v>150</v>
      </c>
    </row>
    <row r="219" s="2" customFormat="1" ht="37.8" customHeight="1">
      <c r="A219" s="38"/>
      <c r="B219" s="39"/>
      <c r="C219" s="217" t="s">
        <v>339</v>
      </c>
      <c r="D219" s="217" t="s">
        <v>153</v>
      </c>
      <c r="E219" s="218" t="s">
        <v>340</v>
      </c>
      <c r="F219" s="219" t="s">
        <v>341</v>
      </c>
      <c r="G219" s="220" t="s">
        <v>284</v>
      </c>
      <c r="H219" s="221">
        <v>1547.402</v>
      </c>
      <c r="I219" s="222"/>
      <c r="J219" s="223">
        <f>ROUND(I219*H219,2)</f>
        <v>0</v>
      </c>
      <c r="K219" s="219" t="s">
        <v>157</v>
      </c>
      <c r="L219" s="44"/>
      <c r="M219" s="224" t="s">
        <v>1</v>
      </c>
      <c r="N219" s="225" t="s">
        <v>43</v>
      </c>
      <c r="O219" s="91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6">
        <f>S219*H219</f>
        <v>0</v>
      </c>
      <c r="U219" s="227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8" t="s">
        <v>167</v>
      </c>
      <c r="AT219" s="228" t="s">
        <v>153</v>
      </c>
      <c r="AU219" s="228" t="s">
        <v>88</v>
      </c>
      <c r="AY219" s="17" t="s">
        <v>150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7" t="s">
        <v>86</v>
      </c>
      <c r="BK219" s="229">
        <f>ROUND(I219*H219,2)</f>
        <v>0</v>
      </c>
      <c r="BL219" s="17" t="s">
        <v>167</v>
      </c>
      <c r="BM219" s="228" t="s">
        <v>342</v>
      </c>
    </row>
    <row r="220" s="14" customFormat="1">
      <c r="A220" s="14"/>
      <c r="B220" s="246"/>
      <c r="C220" s="247"/>
      <c r="D220" s="237" t="s">
        <v>220</v>
      </c>
      <c r="E220" s="248" t="s">
        <v>1</v>
      </c>
      <c r="F220" s="249" t="s">
        <v>343</v>
      </c>
      <c r="G220" s="247"/>
      <c r="H220" s="250">
        <v>1547.402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4"/>
      <c r="U220" s="255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220</v>
      </c>
      <c r="AU220" s="256" t="s">
        <v>88</v>
      </c>
      <c r="AV220" s="14" t="s">
        <v>88</v>
      </c>
      <c r="AW220" s="14" t="s">
        <v>34</v>
      </c>
      <c r="AX220" s="14" t="s">
        <v>86</v>
      </c>
      <c r="AY220" s="256" t="s">
        <v>150</v>
      </c>
    </row>
    <row r="221" s="2" customFormat="1" ht="37.8" customHeight="1">
      <c r="A221" s="38"/>
      <c r="B221" s="39"/>
      <c r="C221" s="217" t="s">
        <v>344</v>
      </c>
      <c r="D221" s="217" t="s">
        <v>153</v>
      </c>
      <c r="E221" s="218" t="s">
        <v>345</v>
      </c>
      <c r="F221" s="219" t="s">
        <v>346</v>
      </c>
      <c r="G221" s="220" t="s">
        <v>284</v>
      </c>
      <c r="H221" s="221">
        <v>583.12400000000002</v>
      </c>
      <c r="I221" s="222"/>
      <c r="J221" s="223">
        <f>ROUND(I221*H221,2)</f>
        <v>0</v>
      </c>
      <c r="K221" s="219" t="s">
        <v>157</v>
      </c>
      <c r="L221" s="44"/>
      <c r="M221" s="224" t="s">
        <v>1</v>
      </c>
      <c r="N221" s="225" t="s">
        <v>43</v>
      </c>
      <c r="O221" s="91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6">
        <f>S221*H221</f>
        <v>0</v>
      </c>
      <c r="U221" s="227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8" t="s">
        <v>167</v>
      </c>
      <c r="AT221" s="228" t="s">
        <v>153</v>
      </c>
      <c r="AU221" s="228" t="s">
        <v>88</v>
      </c>
      <c r="AY221" s="17" t="s">
        <v>150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7" t="s">
        <v>86</v>
      </c>
      <c r="BK221" s="229">
        <f>ROUND(I221*H221,2)</f>
        <v>0</v>
      </c>
      <c r="BL221" s="17" t="s">
        <v>167</v>
      </c>
      <c r="BM221" s="228" t="s">
        <v>347</v>
      </c>
    </row>
    <row r="222" s="14" customFormat="1">
      <c r="A222" s="14"/>
      <c r="B222" s="246"/>
      <c r="C222" s="247"/>
      <c r="D222" s="237" t="s">
        <v>220</v>
      </c>
      <c r="E222" s="248" t="s">
        <v>1</v>
      </c>
      <c r="F222" s="249" t="s">
        <v>348</v>
      </c>
      <c r="G222" s="247"/>
      <c r="H222" s="250">
        <v>583.12400000000002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4"/>
      <c r="U222" s="255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220</v>
      </c>
      <c r="AU222" s="256" t="s">
        <v>88</v>
      </c>
      <c r="AV222" s="14" t="s">
        <v>88</v>
      </c>
      <c r="AW222" s="14" t="s">
        <v>34</v>
      </c>
      <c r="AX222" s="14" t="s">
        <v>86</v>
      </c>
      <c r="AY222" s="256" t="s">
        <v>150</v>
      </c>
    </row>
    <row r="223" s="2" customFormat="1" ht="37.8" customHeight="1">
      <c r="A223" s="38"/>
      <c r="B223" s="39"/>
      <c r="C223" s="217" t="s">
        <v>349</v>
      </c>
      <c r="D223" s="217" t="s">
        <v>153</v>
      </c>
      <c r="E223" s="218" t="s">
        <v>350</v>
      </c>
      <c r="F223" s="219" t="s">
        <v>351</v>
      </c>
      <c r="G223" s="220" t="s">
        <v>284</v>
      </c>
      <c r="H223" s="221">
        <v>1101.662</v>
      </c>
      <c r="I223" s="222"/>
      <c r="J223" s="223">
        <f>ROUND(I223*H223,2)</f>
        <v>0</v>
      </c>
      <c r="K223" s="219" t="s">
        <v>157</v>
      </c>
      <c r="L223" s="44"/>
      <c r="M223" s="224" t="s">
        <v>1</v>
      </c>
      <c r="N223" s="225" t="s">
        <v>43</v>
      </c>
      <c r="O223" s="91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6">
        <f>S223*H223</f>
        <v>0</v>
      </c>
      <c r="U223" s="227" t="s">
        <v>1</v>
      </c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8" t="s">
        <v>167</v>
      </c>
      <c r="AT223" s="228" t="s">
        <v>153</v>
      </c>
      <c r="AU223" s="228" t="s">
        <v>88</v>
      </c>
      <c r="AY223" s="17" t="s">
        <v>150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7" t="s">
        <v>86</v>
      </c>
      <c r="BK223" s="229">
        <f>ROUND(I223*H223,2)</f>
        <v>0</v>
      </c>
      <c r="BL223" s="17" t="s">
        <v>167</v>
      </c>
      <c r="BM223" s="228" t="s">
        <v>352</v>
      </c>
    </row>
    <row r="224" s="14" customFormat="1">
      <c r="A224" s="14"/>
      <c r="B224" s="246"/>
      <c r="C224" s="247"/>
      <c r="D224" s="237" t="s">
        <v>220</v>
      </c>
      <c r="E224" s="248" t="s">
        <v>1</v>
      </c>
      <c r="F224" s="249" t="s">
        <v>353</v>
      </c>
      <c r="G224" s="247"/>
      <c r="H224" s="250">
        <v>1101.662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4"/>
      <c r="U224" s="255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220</v>
      </c>
      <c r="AU224" s="256" t="s">
        <v>88</v>
      </c>
      <c r="AV224" s="14" t="s">
        <v>88</v>
      </c>
      <c r="AW224" s="14" t="s">
        <v>34</v>
      </c>
      <c r="AX224" s="14" t="s">
        <v>86</v>
      </c>
      <c r="AY224" s="256" t="s">
        <v>150</v>
      </c>
    </row>
    <row r="225" s="2" customFormat="1" ht="37.8" customHeight="1">
      <c r="A225" s="38"/>
      <c r="B225" s="39"/>
      <c r="C225" s="217" t="s">
        <v>354</v>
      </c>
      <c r="D225" s="217" t="s">
        <v>153</v>
      </c>
      <c r="E225" s="218" t="s">
        <v>355</v>
      </c>
      <c r="F225" s="219" t="s">
        <v>356</v>
      </c>
      <c r="G225" s="220" t="s">
        <v>284</v>
      </c>
      <c r="H225" s="221">
        <v>20931.578000000001</v>
      </c>
      <c r="I225" s="222"/>
      <c r="J225" s="223">
        <f>ROUND(I225*H225,2)</f>
        <v>0</v>
      </c>
      <c r="K225" s="219" t="s">
        <v>157</v>
      </c>
      <c r="L225" s="44"/>
      <c r="M225" s="224" t="s">
        <v>1</v>
      </c>
      <c r="N225" s="225" t="s">
        <v>43</v>
      </c>
      <c r="O225" s="91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6">
        <f>S225*H225</f>
        <v>0</v>
      </c>
      <c r="U225" s="227" t="s">
        <v>1</v>
      </c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8" t="s">
        <v>167</v>
      </c>
      <c r="AT225" s="228" t="s">
        <v>153</v>
      </c>
      <c r="AU225" s="228" t="s">
        <v>88</v>
      </c>
      <c r="AY225" s="17" t="s">
        <v>150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7" t="s">
        <v>86</v>
      </c>
      <c r="BK225" s="229">
        <f>ROUND(I225*H225,2)</f>
        <v>0</v>
      </c>
      <c r="BL225" s="17" t="s">
        <v>167</v>
      </c>
      <c r="BM225" s="228" t="s">
        <v>357</v>
      </c>
    </row>
    <row r="226" s="14" customFormat="1">
      <c r="A226" s="14"/>
      <c r="B226" s="246"/>
      <c r="C226" s="247"/>
      <c r="D226" s="237" t="s">
        <v>220</v>
      </c>
      <c r="E226" s="247"/>
      <c r="F226" s="249" t="s">
        <v>358</v>
      </c>
      <c r="G226" s="247"/>
      <c r="H226" s="250">
        <v>20931.578000000001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4"/>
      <c r="U226" s="255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220</v>
      </c>
      <c r="AU226" s="256" t="s">
        <v>88</v>
      </c>
      <c r="AV226" s="14" t="s">
        <v>88</v>
      </c>
      <c r="AW226" s="14" t="s">
        <v>4</v>
      </c>
      <c r="AX226" s="14" t="s">
        <v>86</v>
      </c>
      <c r="AY226" s="256" t="s">
        <v>150</v>
      </c>
    </row>
    <row r="227" s="2" customFormat="1" ht="37.8" customHeight="1">
      <c r="A227" s="38"/>
      <c r="B227" s="39"/>
      <c r="C227" s="217" t="s">
        <v>359</v>
      </c>
      <c r="D227" s="217" t="s">
        <v>153</v>
      </c>
      <c r="E227" s="218" t="s">
        <v>360</v>
      </c>
      <c r="F227" s="219" t="s">
        <v>361</v>
      </c>
      <c r="G227" s="220" t="s">
        <v>284</v>
      </c>
      <c r="H227" s="221">
        <v>118.746</v>
      </c>
      <c r="I227" s="222"/>
      <c r="J227" s="223">
        <f>ROUND(I227*H227,2)</f>
        <v>0</v>
      </c>
      <c r="K227" s="219" t="s">
        <v>157</v>
      </c>
      <c r="L227" s="44"/>
      <c r="M227" s="224" t="s">
        <v>1</v>
      </c>
      <c r="N227" s="225" t="s">
        <v>43</v>
      </c>
      <c r="O227" s="91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6">
        <f>S227*H227</f>
        <v>0</v>
      </c>
      <c r="U227" s="227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8" t="s">
        <v>167</v>
      </c>
      <c r="AT227" s="228" t="s">
        <v>153</v>
      </c>
      <c r="AU227" s="228" t="s">
        <v>88</v>
      </c>
      <c r="AY227" s="17" t="s">
        <v>150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7" t="s">
        <v>86</v>
      </c>
      <c r="BK227" s="229">
        <f>ROUND(I227*H227,2)</f>
        <v>0</v>
      </c>
      <c r="BL227" s="17" t="s">
        <v>167</v>
      </c>
      <c r="BM227" s="228" t="s">
        <v>362</v>
      </c>
    </row>
    <row r="228" s="14" customFormat="1">
      <c r="A228" s="14"/>
      <c r="B228" s="246"/>
      <c r="C228" s="247"/>
      <c r="D228" s="237" t="s">
        <v>220</v>
      </c>
      <c r="E228" s="248" t="s">
        <v>1</v>
      </c>
      <c r="F228" s="249" t="s">
        <v>363</v>
      </c>
      <c r="G228" s="247"/>
      <c r="H228" s="250">
        <v>118.746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4"/>
      <c r="U228" s="255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220</v>
      </c>
      <c r="AU228" s="256" t="s">
        <v>88</v>
      </c>
      <c r="AV228" s="14" t="s">
        <v>88</v>
      </c>
      <c r="AW228" s="14" t="s">
        <v>34</v>
      </c>
      <c r="AX228" s="14" t="s">
        <v>86</v>
      </c>
      <c r="AY228" s="256" t="s">
        <v>150</v>
      </c>
    </row>
    <row r="229" s="2" customFormat="1" ht="37.8" customHeight="1">
      <c r="A229" s="38"/>
      <c r="B229" s="39"/>
      <c r="C229" s="217" t="s">
        <v>364</v>
      </c>
      <c r="D229" s="217" t="s">
        <v>153</v>
      </c>
      <c r="E229" s="218" t="s">
        <v>365</v>
      </c>
      <c r="F229" s="219" t="s">
        <v>366</v>
      </c>
      <c r="G229" s="220" t="s">
        <v>284</v>
      </c>
      <c r="H229" s="221">
        <v>2256.174</v>
      </c>
      <c r="I229" s="222"/>
      <c r="J229" s="223">
        <f>ROUND(I229*H229,2)</f>
        <v>0</v>
      </c>
      <c r="K229" s="219" t="s">
        <v>157</v>
      </c>
      <c r="L229" s="44"/>
      <c r="M229" s="224" t="s">
        <v>1</v>
      </c>
      <c r="N229" s="225" t="s">
        <v>43</v>
      </c>
      <c r="O229" s="91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6">
        <f>S229*H229</f>
        <v>0</v>
      </c>
      <c r="U229" s="227" t="s">
        <v>1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8" t="s">
        <v>167</v>
      </c>
      <c r="AT229" s="228" t="s">
        <v>153</v>
      </c>
      <c r="AU229" s="228" t="s">
        <v>88</v>
      </c>
      <c r="AY229" s="17" t="s">
        <v>150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7" t="s">
        <v>86</v>
      </c>
      <c r="BK229" s="229">
        <f>ROUND(I229*H229,2)</f>
        <v>0</v>
      </c>
      <c r="BL229" s="17" t="s">
        <v>167</v>
      </c>
      <c r="BM229" s="228" t="s">
        <v>367</v>
      </c>
    </row>
    <row r="230" s="14" customFormat="1">
      <c r="A230" s="14"/>
      <c r="B230" s="246"/>
      <c r="C230" s="247"/>
      <c r="D230" s="237" t="s">
        <v>220</v>
      </c>
      <c r="E230" s="247"/>
      <c r="F230" s="249" t="s">
        <v>368</v>
      </c>
      <c r="G230" s="247"/>
      <c r="H230" s="250">
        <v>2256.174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4"/>
      <c r="U230" s="255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220</v>
      </c>
      <c r="AU230" s="256" t="s">
        <v>88</v>
      </c>
      <c r="AV230" s="14" t="s">
        <v>88</v>
      </c>
      <c r="AW230" s="14" t="s">
        <v>4</v>
      </c>
      <c r="AX230" s="14" t="s">
        <v>86</v>
      </c>
      <c r="AY230" s="256" t="s">
        <v>150</v>
      </c>
    </row>
    <row r="231" s="2" customFormat="1" ht="24.15" customHeight="1">
      <c r="A231" s="38"/>
      <c r="B231" s="39"/>
      <c r="C231" s="217" t="s">
        <v>369</v>
      </c>
      <c r="D231" s="217" t="s">
        <v>153</v>
      </c>
      <c r="E231" s="218" t="s">
        <v>370</v>
      </c>
      <c r="F231" s="219" t="s">
        <v>371</v>
      </c>
      <c r="G231" s="220" t="s">
        <v>284</v>
      </c>
      <c r="H231" s="221">
        <v>1318.682</v>
      </c>
      <c r="I231" s="222"/>
      <c r="J231" s="223">
        <f>ROUND(I231*H231,2)</f>
        <v>0</v>
      </c>
      <c r="K231" s="219" t="s">
        <v>157</v>
      </c>
      <c r="L231" s="44"/>
      <c r="M231" s="224" t="s">
        <v>1</v>
      </c>
      <c r="N231" s="225" t="s">
        <v>43</v>
      </c>
      <c r="O231" s="91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6">
        <f>S231*H231</f>
        <v>0</v>
      </c>
      <c r="U231" s="227" t="s">
        <v>1</v>
      </c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8" t="s">
        <v>167</v>
      </c>
      <c r="AT231" s="228" t="s">
        <v>153</v>
      </c>
      <c r="AU231" s="228" t="s">
        <v>88</v>
      </c>
      <c r="AY231" s="17" t="s">
        <v>150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7" t="s">
        <v>86</v>
      </c>
      <c r="BK231" s="229">
        <f>ROUND(I231*H231,2)</f>
        <v>0</v>
      </c>
      <c r="BL231" s="17" t="s">
        <v>167</v>
      </c>
      <c r="BM231" s="228" t="s">
        <v>372</v>
      </c>
    </row>
    <row r="232" s="14" customFormat="1">
      <c r="A232" s="14"/>
      <c r="B232" s="246"/>
      <c r="C232" s="247"/>
      <c r="D232" s="237" t="s">
        <v>220</v>
      </c>
      <c r="E232" s="248" t="s">
        <v>1</v>
      </c>
      <c r="F232" s="249" t="s">
        <v>373</v>
      </c>
      <c r="G232" s="247"/>
      <c r="H232" s="250">
        <v>1318.682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4"/>
      <c r="U232" s="255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220</v>
      </c>
      <c r="AU232" s="256" t="s">
        <v>88</v>
      </c>
      <c r="AV232" s="14" t="s">
        <v>88</v>
      </c>
      <c r="AW232" s="14" t="s">
        <v>34</v>
      </c>
      <c r="AX232" s="14" t="s">
        <v>86</v>
      </c>
      <c r="AY232" s="256" t="s">
        <v>150</v>
      </c>
    </row>
    <row r="233" s="2" customFormat="1" ht="24.15" customHeight="1">
      <c r="A233" s="38"/>
      <c r="B233" s="39"/>
      <c r="C233" s="217" t="s">
        <v>374</v>
      </c>
      <c r="D233" s="217" t="s">
        <v>153</v>
      </c>
      <c r="E233" s="218" t="s">
        <v>375</v>
      </c>
      <c r="F233" s="219" t="s">
        <v>376</v>
      </c>
      <c r="G233" s="220" t="s">
        <v>284</v>
      </c>
      <c r="H233" s="221">
        <v>350.935</v>
      </c>
      <c r="I233" s="222"/>
      <c r="J233" s="223">
        <f>ROUND(I233*H233,2)</f>
        <v>0</v>
      </c>
      <c r="K233" s="219" t="s">
        <v>157</v>
      </c>
      <c r="L233" s="44"/>
      <c r="M233" s="224" t="s">
        <v>1</v>
      </c>
      <c r="N233" s="225" t="s">
        <v>43</v>
      </c>
      <c r="O233" s="91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6">
        <f>S233*H233</f>
        <v>0</v>
      </c>
      <c r="U233" s="227" t="s">
        <v>1</v>
      </c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8" t="s">
        <v>167</v>
      </c>
      <c r="AT233" s="228" t="s">
        <v>153</v>
      </c>
      <c r="AU233" s="228" t="s">
        <v>88</v>
      </c>
      <c r="AY233" s="17" t="s">
        <v>150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7" t="s">
        <v>86</v>
      </c>
      <c r="BK233" s="229">
        <f>ROUND(I233*H233,2)</f>
        <v>0</v>
      </c>
      <c r="BL233" s="17" t="s">
        <v>167</v>
      </c>
      <c r="BM233" s="228" t="s">
        <v>377</v>
      </c>
    </row>
    <row r="234" s="14" customFormat="1">
      <c r="A234" s="14"/>
      <c r="B234" s="246"/>
      <c r="C234" s="247"/>
      <c r="D234" s="237" t="s">
        <v>220</v>
      </c>
      <c r="E234" s="248" t="s">
        <v>1</v>
      </c>
      <c r="F234" s="249" t="s">
        <v>378</v>
      </c>
      <c r="G234" s="247"/>
      <c r="H234" s="250">
        <v>350.935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4"/>
      <c r="U234" s="255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220</v>
      </c>
      <c r="AU234" s="256" t="s">
        <v>88</v>
      </c>
      <c r="AV234" s="14" t="s">
        <v>88</v>
      </c>
      <c r="AW234" s="14" t="s">
        <v>34</v>
      </c>
      <c r="AX234" s="14" t="s">
        <v>86</v>
      </c>
      <c r="AY234" s="256" t="s">
        <v>150</v>
      </c>
    </row>
    <row r="235" s="2" customFormat="1" ht="24.15" customHeight="1">
      <c r="A235" s="38"/>
      <c r="B235" s="39"/>
      <c r="C235" s="217" t="s">
        <v>379</v>
      </c>
      <c r="D235" s="217" t="s">
        <v>153</v>
      </c>
      <c r="E235" s="218" t="s">
        <v>380</v>
      </c>
      <c r="F235" s="219" t="s">
        <v>381</v>
      </c>
      <c r="G235" s="220" t="s">
        <v>284</v>
      </c>
      <c r="H235" s="221">
        <v>168.34</v>
      </c>
      <c r="I235" s="222"/>
      <c r="J235" s="223">
        <f>ROUND(I235*H235,2)</f>
        <v>0</v>
      </c>
      <c r="K235" s="219" t="s">
        <v>157</v>
      </c>
      <c r="L235" s="44"/>
      <c r="M235" s="224" t="s">
        <v>1</v>
      </c>
      <c r="N235" s="225" t="s">
        <v>43</v>
      </c>
      <c r="O235" s="91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6">
        <f>S235*H235</f>
        <v>0</v>
      </c>
      <c r="U235" s="227" t="s">
        <v>1</v>
      </c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8" t="s">
        <v>167</v>
      </c>
      <c r="AT235" s="228" t="s">
        <v>153</v>
      </c>
      <c r="AU235" s="228" t="s">
        <v>88</v>
      </c>
      <c r="AY235" s="17" t="s">
        <v>150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7" t="s">
        <v>86</v>
      </c>
      <c r="BK235" s="229">
        <f>ROUND(I235*H235,2)</f>
        <v>0</v>
      </c>
      <c r="BL235" s="17" t="s">
        <v>167</v>
      </c>
      <c r="BM235" s="228" t="s">
        <v>382</v>
      </c>
    </row>
    <row r="236" s="13" customFormat="1">
      <c r="A236" s="13"/>
      <c r="B236" s="235"/>
      <c r="C236" s="236"/>
      <c r="D236" s="237" t="s">
        <v>220</v>
      </c>
      <c r="E236" s="238" t="s">
        <v>1</v>
      </c>
      <c r="F236" s="239" t="s">
        <v>383</v>
      </c>
      <c r="G236" s="236"/>
      <c r="H236" s="238" t="s">
        <v>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3"/>
      <c r="U236" s="244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220</v>
      </c>
      <c r="AU236" s="245" t="s">
        <v>88</v>
      </c>
      <c r="AV236" s="13" t="s">
        <v>86</v>
      </c>
      <c r="AW236" s="13" t="s">
        <v>34</v>
      </c>
      <c r="AX236" s="13" t="s">
        <v>78</v>
      </c>
      <c r="AY236" s="245" t="s">
        <v>150</v>
      </c>
    </row>
    <row r="237" s="14" customFormat="1">
      <c r="A237" s="14"/>
      <c r="B237" s="246"/>
      <c r="C237" s="247"/>
      <c r="D237" s="237" t="s">
        <v>220</v>
      </c>
      <c r="E237" s="248" t="s">
        <v>1</v>
      </c>
      <c r="F237" s="249" t="s">
        <v>384</v>
      </c>
      <c r="G237" s="247"/>
      <c r="H237" s="250">
        <v>168.34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4"/>
      <c r="U237" s="255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220</v>
      </c>
      <c r="AU237" s="256" t="s">
        <v>88</v>
      </c>
      <c r="AV237" s="14" t="s">
        <v>88</v>
      </c>
      <c r="AW237" s="14" t="s">
        <v>34</v>
      </c>
      <c r="AX237" s="14" t="s">
        <v>86</v>
      </c>
      <c r="AY237" s="256" t="s">
        <v>150</v>
      </c>
    </row>
    <row r="238" s="2" customFormat="1" ht="33" customHeight="1">
      <c r="A238" s="38"/>
      <c r="B238" s="39"/>
      <c r="C238" s="217" t="s">
        <v>385</v>
      </c>
      <c r="D238" s="217" t="s">
        <v>153</v>
      </c>
      <c r="E238" s="218" t="s">
        <v>386</v>
      </c>
      <c r="F238" s="219" t="s">
        <v>387</v>
      </c>
      <c r="G238" s="220" t="s">
        <v>388</v>
      </c>
      <c r="H238" s="221">
        <v>2440.8159999999998</v>
      </c>
      <c r="I238" s="222"/>
      <c r="J238" s="223">
        <f>ROUND(I238*H238,2)</f>
        <v>0</v>
      </c>
      <c r="K238" s="219" t="s">
        <v>157</v>
      </c>
      <c r="L238" s="44"/>
      <c r="M238" s="224" t="s">
        <v>1</v>
      </c>
      <c r="N238" s="225" t="s">
        <v>43</v>
      </c>
      <c r="O238" s="91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6">
        <f>S238*H238</f>
        <v>0</v>
      </c>
      <c r="U238" s="227" t="s">
        <v>1</v>
      </c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8" t="s">
        <v>167</v>
      </c>
      <c r="AT238" s="228" t="s">
        <v>153</v>
      </c>
      <c r="AU238" s="228" t="s">
        <v>88</v>
      </c>
      <c r="AY238" s="17" t="s">
        <v>150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7" t="s">
        <v>86</v>
      </c>
      <c r="BK238" s="229">
        <f>ROUND(I238*H238,2)</f>
        <v>0</v>
      </c>
      <c r="BL238" s="17" t="s">
        <v>167</v>
      </c>
      <c r="BM238" s="228" t="s">
        <v>389</v>
      </c>
    </row>
    <row r="239" s="14" customFormat="1">
      <c r="A239" s="14"/>
      <c r="B239" s="246"/>
      <c r="C239" s="247"/>
      <c r="D239" s="237" t="s">
        <v>220</v>
      </c>
      <c r="E239" s="248" t="s">
        <v>1</v>
      </c>
      <c r="F239" s="249" t="s">
        <v>390</v>
      </c>
      <c r="G239" s="247"/>
      <c r="H239" s="250">
        <v>1220.4079999999999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4"/>
      <c r="U239" s="255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220</v>
      </c>
      <c r="AU239" s="256" t="s">
        <v>88</v>
      </c>
      <c r="AV239" s="14" t="s">
        <v>88</v>
      </c>
      <c r="AW239" s="14" t="s">
        <v>34</v>
      </c>
      <c r="AX239" s="14" t="s">
        <v>86</v>
      </c>
      <c r="AY239" s="256" t="s">
        <v>150</v>
      </c>
    </row>
    <row r="240" s="14" customFormat="1">
      <c r="A240" s="14"/>
      <c r="B240" s="246"/>
      <c r="C240" s="247"/>
      <c r="D240" s="237" t="s">
        <v>220</v>
      </c>
      <c r="E240" s="247"/>
      <c r="F240" s="249" t="s">
        <v>391</v>
      </c>
      <c r="G240" s="247"/>
      <c r="H240" s="250">
        <v>2440.8159999999998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4"/>
      <c r="U240" s="255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220</v>
      </c>
      <c r="AU240" s="256" t="s">
        <v>88</v>
      </c>
      <c r="AV240" s="14" t="s">
        <v>88</v>
      </c>
      <c r="AW240" s="14" t="s">
        <v>4</v>
      </c>
      <c r="AX240" s="14" t="s">
        <v>86</v>
      </c>
      <c r="AY240" s="256" t="s">
        <v>150</v>
      </c>
    </row>
    <row r="241" s="2" customFormat="1" ht="16.5" customHeight="1">
      <c r="A241" s="38"/>
      <c r="B241" s="39"/>
      <c r="C241" s="217" t="s">
        <v>392</v>
      </c>
      <c r="D241" s="217" t="s">
        <v>153</v>
      </c>
      <c r="E241" s="218" t="s">
        <v>393</v>
      </c>
      <c r="F241" s="219" t="s">
        <v>394</v>
      </c>
      <c r="G241" s="220" t="s">
        <v>284</v>
      </c>
      <c r="H241" s="221">
        <v>1651.8879999999999</v>
      </c>
      <c r="I241" s="222"/>
      <c r="J241" s="223">
        <f>ROUND(I241*H241,2)</f>
        <v>0</v>
      </c>
      <c r="K241" s="219" t="s">
        <v>157</v>
      </c>
      <c r="L241" s="44"/>
      <c r="M241" s="224" t="s">
        <v>1</v>
      </c>
      <c r="N241" s="225" t="s">
        <v>43</v>
      </c>
      <c r="O241" s="91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6">
        <f>S241*H241</f>
        <v>0</v>
      </c>
      <c r="U241" s="227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8" t="s">
        <v>167</v>
      </c>
      <c r="AT241" s="228" t="s">
        <v>153</v>
      </c>
      <c r="AU241" s="228" t="s">
        <v>88</v>
      </c>
      <c r="AY241" s="17" t="s">
        <v>150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7" t="s">
        <v>86</v>
      </c>
      <c r="BK241" s="229">
        <f>ROUND(I241*H241,2)</f>
        <v>0</v>
      </c>
      <c r="BL241" s="17" t="s">
        <v>167</v>
      </c>
      <c r="BM241" s="228" t="s">
        <v>395</v>
      </c>
    </row>
    <row r="242" s="14" customFormat="1">
      <c r="A242" s="14"/>
      <c r="B242" s="246"/>
      <c r="C242" s="247"/>
      <c r="D242" s="237" t="s">
        <v>220</v>
      </c>
      <c r="E242" s="248" t="s">
        <v>1</v>
      </c>
      <c r="F242" s="249" t="s">
        <v>396</v>
      </c>
      <c r="G242" s="247"/>
      <c r="H242" s="250">
        <v>1651.8879999999999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4"/>
      <c r="U242" s="255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220</v>
      </c>
      <c r="AU242" s="256" t="s">
        <v>88</v>
      </c>
      <c r="AV242" s="14" t="s">
        <v>88</v>
      </c>
      <c r="AW242" s="14" t="s">
        <v>34</v>
      </c>
      <c r="AX242" s="14" t="s">
        <v>86</v>
      </c>
      <c r="AY242" s="256" t="s">
        <v>150</v>
      </c>
    </row>
    <row r="243" s="2" customFormat="1" ht="24.15" customHeight="1">
      <c r="A243" s="38"/>
      <c r="B243" s="39"/>
      <c r="C243" s="217" t="s">
        <v>397</v>
      </c>
      <c r="D243" s="217" t="s">
        <v>153</v>
      </c>
      <c r="E243" s="218" t="s">
        <v>398</v>
      </c>
      <c r="F243" s="219" t="s">
        <v>399</v>
      </c>
      <c r="G243" s="220" t="s">
        <v>284</v>
      </c>
      <c r="H243" s="221">
        <v>63.848999999999997</v>
      </c>
      <c r="I243" s="222"/>
      <c r="J243" s="223">
        <f>ROUND(I243*H243,2)</f>
        <v>0</v>
      </c>
      <c r="K243" s="219" t="s">
        <v>157</v>
      </c>
      <c r="L243" s="44"/>
      <c r="M243" s="224" t="s">
        <v>1</v>
      </c>
      <c r="N243" s="225" t="s">
        <v>43</v>
      </c>
      <c r="O243" s="91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6">
        <f>S243*H243</f>
        <v>0</v>
      </c>
      <c r="U243" s="227" t="s">
        <v>1</v>
      </c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8" t="s">
        <v>167</v>
      </c>
      <c r="AT243" s="228" t="s">
        <v>153</v>
      </c>
      <c r="AU243" s="228" t="s">
        <v>88</v>
      </c>
      <c r="AY243" s="17" t="s">
        <v>150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7" t="s">
        <v>86</v>
      </c>
      <c r="BK243" s="229">
        <f>ROUND(I243*H243,2)</f>
        <v>0</v>
      </c>
      <c r="BL243" s="17" t="s">
        <v>167</v>
      </c>
      <c r="BM243" s="228" t="s">
        <v>400</v>
      </c>
    </row>
    <row r="244" s="13" customFormat="1">
      <c r="A244" s="13"/>
      <c r="B244" s="235"/>
      <c r="C244" s="236"/>
      <c r="D244" s="237" t="s">
        <v>220</v>
      </c>
      <c r="E244" s="238" t="s">
        <v>1</v>
      </c>
      <c r="F244" s="239" t="s">
        <v>311</v>
      </c>
      <c r="G244" s="236"/>
      <c r="H244" s="238" t="s">
        <v>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3"/>
      <c r="U244" s="244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220</v>
      </c>
      <c r="AU244" s="245" t="s">
        <v>88</v>
      </c>
      <c r="AV244" s="13" t="s">
        <v>86</v>
      </c>
      <c r="AW244" s="13" t="s">
        <v>34</v>
      </c>
      <c r="AX244" s="13" t="s">
        <v>78</v>
      </c>
      <c r="AY244" s="245" t="s">
        <v>150</v>
      </c>
    </row>
    <row r="245" s="14" customFormat="1">
      <c r="A245" s="14"/>
      <c r="B245" s="246"/>
      <c r="C245" s="247"/>
      <c r="D245" s="237" t="s">
        <v>220</v>
      </c>
      <c r="E245" s="248" t="s">
        <v>1</v>
      </c>
      <c r="F245" s="249" t="s">
        <v>401</v>
      </c>
      <c r="G245" s="247"/>
      <c r="H245" s="250">
        <v>11.648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4"/>
      <c r="U245" s="255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220</v>
      </c>
      <c r="AU245" s="256" t="s">
        <v>88</v>
      </c>
      <c r="AV245" s="14" t="s">
        <v>88</v>
      </c>
      <c r="AW245" s="14" t="s">
        <v>34</v>
      </c>
      <c r="AX245" s="14" t="s">
        <v>78</v>
      </c>
      <c r="AY245" s="256" t="s">
        <v>150</v>
      </c>
    </row>
    <row r="246" s="13" customFormat="1">
      <c r="A246" s="13"/>
      <c r="B246" s="235"/>
      <c r="C246" s="236"/>
      <c r="D246" s="237" t="s">
        <v>220</v>
      </c>
      <c r="E246" s="238" t="s">
        <v>1</v>
      </c>
      <c r="F246" s="239" t="s">
        <v>305</v>
      </c>
      <c r="G246" s="236"/>
      <c r="H246" s="238" t="s">
        <v>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3"/>
      <c r="U246" s="244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220</v>
      </c>
      <c r="AU246" s="245" t="s">
        <v>88</v>
      </c>
      <c r="AV246" s="13" t="s">
        <v>86</v>
      </c>
      <c r="AW246" s="13" t="s">
        <v>34</v>
      </c>
      <c r="AX246" s="13" t="s">
        <v>78</v>
      </c>
      <c r="AY246" s="245" t="s">
        <v>150</v>
      </c>
    </row>
    <row r="247" s="14" customFormat="1">
      <c r="A247" s="14"/>
      <c r="B247" s="246"/>
      <c r="C247" s="247"/>
      <c r="D247" s="237" t="s">
        <v>220</v>
      </c>
      <c r="E247" s="248" t="s">
        <v>1</v>
      </c>
      <c r="F247" s="249" t="s">
        <v>402</v>
      </c>
      <c r="G247" s="247"/>
      <c r="H247" s="250">
        <v>52.201000000000001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4"/>
      <c r="U247" s="255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220</v>
      </c>
      <c r="AU247" s="256" t="s">
        <v>88</v>
      </c>
      <c r="AV247" s="14" t="s">
        <v>88</v>
      </c>
      <c r="AW247" s="14" t="s">
        <v>34</v>
      </c>
      <c r="AX247" s="14" t="s">
        <v>78</v>
      </c>
      <c r="AY247" s="256" t="s">
        <v>150</v>
      </c>
    </row>
    <row r="248" s="15" customFormat="1">
      <c r="A248" s="15"/>
      <c r="B248" s="257"/>
      <c r="C248" s="258"/>
      <c r="D248" s="237" t="s">
        <v>220</v>
      </c>
      <c r="E248" s="259" t="s">
        <v>1</v>
      </c>
      <c r="F248" s="260" t="s">
        <v>263</v>
      </c>
      <c r="G248" s="258"/>
      <c r="H248" s="261">
        <v>63.849000000000004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5"/>
      <c r="U248" s="266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220</v>
      </c>
      <c r="AU248" s="267" t="s">
        <v>88</v>
      </c>
      <c r="AV248" s="15" t="s">
        <v>167</v>
      </c>
      <c r="AW248" s="15" t="s">
        <v>34</v>
      </c>
      <c r="AX248" s="15" t="s">
        <v>86</v>
      </c>
      <c r="AY248" s="267" t="s">
        <v>150</v>
      </c>
    </row>
    <row r="249" s="2" customFormat="1" ht="37.8" customHeight="1">
      <c r="A249" s="38"/>
      <c r="B249" s="39"/>
      <c r="C249" s="217" t="s">
        <v>403</v>
      </c>
      <c r="D249" s="217" t="s">
        <v>153</v>
      </c>
      <c r="E249" s="218" t="s">
        <v>404</v>
      </c>
      <c r="F249" s="219" t="s">
        <v>405</v>
      </c>
      <c r="G249" s="220" t="s">
        <v>284</v>
      </c>
      <c r="H249" s="221">
        <v>766.27300000000002</v>
      </c>
      <c r="I249" s="222"/>
      <c r="J249" s="223">
        <f>ROUND(I249*H249,2)</f>
        <v>0</v>
      </c>
      <c r="K249" s="219" t="s">
        <v>1</v>
      </c>
      <c r="L249" s="44"/>
      <c r="M249" s="224" t="s">
        <v>1</v>
      </c>
      <c r="N249" s="225" t="s">
        <v>43</v>
      </c>
      <c r="O249" s="91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6">
        <f>S249*H249</f>
        <v>0</v>
      </c>
      <c r="U249" s="227" t="s">
        <v>1</v>
      </c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8" t="s">
        <v>167</v>
      </c>
      <c r="AT249" s="228" t="s">
        <v>153</v>
      </c>
      <c r="AU249" s="228" t="s">
        <v>88</v>
      </c>
      <c r="AY249" s="17" t="s">
        <v>150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7" t="s">
        <v>86</v>
      </c>
      <c r="BK249" s="229">
        <f>ROUND(I249*H249,2)</f>
        <v>0</v>
      </c>
      <c r="BL249" s="17" t="s">
        <v>167</v>
      </c>
      <c r="BM249" s="228" t="s">
        <v>406</v>
      </c>
    </row>
    <row r="250" s="13" customFormat="1">
      <c r="A250" s="13"/>
      <c r="B250" s="235"/>
      <c r="C250" s="236"/>
      <c r="D250" s="237" t="s">
        <v>220</v>
      </c>
      <c r="E250" s="238" t="s">
        <v>1</v>
      </c>
      <c r="F250" s="239" t="s">
        <v>407</v>
      </c>
      <c r="G250" s="236"/>
      <c r="H250" s="238" t="s">
        <v>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3"/>
      <c r="U250" s="244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220</v>
      </c>
      <c r="AU250" s="245" t="s">
        <v>88</v>
      </c>
      <c r="AV250" s="13" t="s">
        <v>86</v>
      </c>
      <c r="AW250" s="13" t="s">
        <v>34</v>
      </c>
      <c r="AX250" s="13" t="s">
        <v>78</v>
      </c>
      <c r="AY250" s="245" t="s">
        <v>150</v>
      </c>
    </row>
    <row r="251" s="14" customFormat="1">
      <c r="A251" s="14"/>
      <c r="B251" s="246"/>
      <c r="C251" s="247"/>
      <c r="D251" s="237" t="s">
        <v>220</v>
      </c>
      <c r="E251" s="248" t="s">
        <v>1</v>
      </c>
      <c r="F251" s="249" t="s">
        <v>408</v>
      </c>
      <c r="G251" s="247"/>
      <c r="H251" s="250">
        <v>501.19299999999998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4"/>
      <c r="U251" s="255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220</v>
      </c>
      <c r="AU251" s="256" t="s">
        <v>88</v>
      </c>
      <c r="AV251" s="14" t="s">
        <v>88</v>
      </c>
      <c r="AW251" s="14" t="s">
        <v>34</v>
      </c>
      <c r="AX251" s="14" t="s">
        <v>78</v>
      </c>
      <c r="AY251" s="256" t="s">
        <v>150</v>
      </c>
    </row>
    <row r="252" s="13" customFormat="1">
      <c r="A252" s="13"/>
      <c r="B252" s="235"/>
      <c r="C252" s="236"/>
      <c r="D252" s="237" t="s">
        <v>220</v>
      </c>
      <c r="E252" s="238" t="s">
        <v>1</v>
      </c>
      <c r="F252" s="239" t="s">
        <v>409</v>
      </c>
      <c r="G252" s="236"/>
      <c r="H252" s="238" t="s">
        <v>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3"/>
      <c r="U252" s="244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220</v>
      </c>
      <c r="AU252" s="245" t="s">
        <v>88</v>
      </c>
      <c r="AV252" s="13" t="s">
        <v>86</v>
      </c>
      <c r="AW252" s="13" t="s">
        <v>34</v>
      </c>
      <c r="AX252" s="13" t="s">
        <v>78</v>
      </c>
      <c r="AY252" s="245" t="s">
        <v>150</v>
      </c>
    </row>
    <row r="253" s="14" customFormat="1">
      <c r="A253" s="14"/>
      <c r="B253" s="246"/>
      <c r="C253" s="247"/>
      <c r="D253" s="237" t="s">
        <v>220</v>
      </c>
      <c r="E253" s="248" t="s">
        <v>1</v>
      </c>
      <c r="F253" s="249" t="s">
        <v>410</v>
      </c>
      <c r="G253" s="247"/>
      <c r="H253" s="250">
        <v>148.91999999999999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4"/>
      <c r="U253" s="255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220</v>
      </c>
      <c r="AU253" s="256" t="s">
        <v>88</v>
      </c>
      <c r="AV253" s="14" t="s">
        <v>88</v>
      </c>
      <c r="AW253" s="14" t="s">
        <v>34</v>
      </c>
      <c r="AX253" s="14" t="s">
        <v>78</v>
      </c>
      <c r="AY253" s="256" t="s">
        <v>150</v>
      </c>
    </row>
    <row r="254" s="13" customFormat="1">
      <c r="A254" s="13"/>
      <c r="B254" s="235"/>
      <c r="C254" s="236"/>
      <c r="D254" s="237" t="s">
        <v>220</v>
      </c>
      <c r="E254" s="238" t="s">
        <v>1</v>
      </c>
      <c r="F254" s="239" t="s">
        <v>411</v>
      </c>
      <c r="G254" s="236"/>
      <c r="H254" s="238" t="s">
        <v>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3"/>
      <c r="U254" s="244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220</v>
      </c>
      <c r="AU254" s="245" t="s">
        <v>88</v>
      </c>
      <c r="AV254" s="13" t="s">
        <v>86</v>
      </c>
      <c r="AW254" s="13" t="s">
        <v>34</v>
      </c>
      <c r="AX254" s="13" t="s">
        <v>78</v>
      </c>
      <c r="AY254" s="245" t="s">
        <v>150</v>
      </c>
    </row>
    <row r="255" s="14" customFormat="1">
      <c r="A255" s="14"/>
      <c r="B255" s="246"/>
      <c r="C255" s="247"/>
      <c r="D255" s="237" t="s">
        <v>220</v>
      </c>
      <c r="E255" s="248" t="s">
        <v>1</v>
      </c>
      <c r="F255" s="249" t="s">
        <v>412</v>
      </c>
      <c r="G255" s="247"/>
      <c r="H255" s="250">
        <v>58.32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4"/>
      <c r="U255" s="255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220</v>
      </c>
      <c r="AU255" s="256" t="s">
        <v>88</v>
      </c>
      <c r="AV255" s="14" t="s">
        <v>88</v>
      </c>
      <c r="AW255" s="14" t="s">
        <v>34</v>
      </c>
      <c r="AX255" s="14" t="s">
        <v>78</v>
      </c>
      <c r="AY255" s="256" t="s">
        <v>150</v>
      </c>
    </row>
    <row r="256" s="13" customFormat="1">
      <c r="A256" s="13"/>
      <c r="B256" s="235"/>
      <c r="C256" s="236"/>
      <c r="D256" s="237" t="s">
        <v>220</v>
      </c>
      <c r="E256" s="238" t="s">
        <v>1</v>
      </c>
      <c r="F256" s="239" t="s">
        <v>413</v>
      </c>
      <c r="G256" s="236"/>
      <c r="H256" s="238" t="s">
        <v>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3"/>
      <c r="U256" s="244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220</v>
      </c>
      <c r="AU256" s="245" t="s">
        <v>88</v>
      </c>
      <c r="AV256" s="13" t="s">
        <v>86</v>
      </c>
      <c r="AW256" s="13" t="s">
        <v>34</v>
      </c>
      <c r="AX256" s="13" t="s">
        <v>78</v>
      </c>
      <c r="AY256" s="245" t="s">
        <v>150</v>
      </c>
    </row>
    <row r="257" s="14" customFormat="1">
      <c r="A257" s="14"/>
      <c r="B257" s="246"/>
      <c r="C257" s="247"/>
      <c r="D257" s="237" t="s">
        <v>220</v>
      </c>
      <c r="E257" s="248" t="s">
        <v>1</v>
      </c>
      <c r="F257" s="249" t="s">
        <v>414</v>
      </c>
      <c r="G257" s="247"/>
      <c r="H257" s="250">
        <v>11.039999999999999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4"/>
      <c r="U257" s="255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220</v>
      </c>
      <c r="AU257" s="256" t="s">
        <v>88</v>
      </c>
      <c r="AV257" s="14" t="s">
        <v>88</v>
      </c>
      <c r="AW257" s="14" t="s">
        <v>34</v>
      </c>
      <c r="AX257" s="14" t="s">
        <v>78</v>
      </c>
      <c r="AY257" s="256" t="s">
        <v>150</v>
      </c>
    </row>
    <row r="258" s="13" customFormat="1">
      <c r="A258" s="13"/>
      <c r="B258" s="235"/>
      <c r="C258" s="236"/>
      <c r="D258" s="237" t="s">
        <v>220</v>
      </c>
      <c r="E258" s="238" t="s">
        <v>1</v>
      </c>
      <c r="F258" s="239" t="s">
        <v>290</v>
      </c>
      <c r="G258" s="236"/>
      <c r="H258" s="238" t="s">
        <v>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3"/>
      <c r="U258" s="244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220</v>
      </c>
      <c r="AU258" s="245" t="s">
        <v>88</v>
      </c>
      <c r="AV258" s="13" t="s">
        <v>86</v>
      </c>
      <c r="AW258" s="13" t="s">
        <v>34</v>
      </c>
      <c r="AX258" s="13" t="s">
        <v>78</v>
      </c>
      <c r="AY258" s="245" t="s">
        <v>150</v>
      </c>
    </row>
    <row r="259" s="14" customFormat="1">
      <c r="A259" s="14"/>
      <c r="B259" s="246"/>
      <c r="C259" s="247"/>
      <c r="D259" s="237" t="s">
        <v>220</v>
      </c>
      <c r="E259" s="248" t="s">
        <v>1</v>
      </c>
      <c r="F259" s="249" t="s">
        <v>415</v>
      </c>
      <c r="G259" s="247"/>
      <c r="H259" s="250">
        <v>46.799999999999997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4"/>
      <c r="U259" s="255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220</v>
      </c>
      <c r="AU259" s="256" t="s">
        <v>88</v>
      </c>
      <c r="AV259" s="14" t="s">
        <v>88</v>
      </c>
      <c r="AW259" s="14" t="s">
        <v>34</v>
      </c>
      <c r="AX259" s="14" t="s">
        <v>78</v>
      </c>
      <c r="AY259" s="256" t="s">
        <v>150</v>
      </c>
    </row>
    <row r="260" s="15" customFormat="1">
      <c r="A260" s="15"/>
      <c r="B260" s="257"/>
      <c r="C260" s="258"/>
      <c r="D260" s="237" t="s">
        <v>220</v>
      </c>
      <c r="E260" s="259" t="s">
        <v>1</v>
      </c>
      <c r="F260" s="260" t="s">
        <v>263</v>
      </c>
      <c r="G260" s="258"/>
      <c r="H260" s="261">
        <v>766.27299999999991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5"/>
      <c r="U260" s="266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7" t="s">
        <v>220</v>
      </c>
      <c r="AU260" s="267" t="s">
        <v>88</v>
      </c>
      <c r="AV260" s="15" t="s">
        <v>167</v>
      </c>
      <c r="AW260" s="15" t="s">
        <v>34</v>
      </c>
      <c r="AX260" s="15" t="s">
        <v>86</v>
      </c>
      <c r="AY260" s="267" t="s">
        <v>150</v>
      </c>
    </row>
    <row r="261" s="2" customFormat="1" ht="16.5" customHeight="1">
      <c r="A261" s="38"/>
      <c r="B261" s="39"/>
      <c r="C261" s="268" t="s">
        <v>416</v>
      </c>
      <c r="D261" s="268" t="s">
        <v>417</v>
      </c>
      <c r="E261" s="269" t="s">
        <v>418</v>
      </c>
      <c r="F261" s="270" t="s">
        <v>419</v>
      </c>
      <c r="G261" s="271" t="s">
        <v>388</v>
      </c>
      <c r="H261" s="272">
        <v>22.079999999999998</v>
      </c>
      <c r="I261" s="273"/>
      <c r="J261" s="274">
        <f>ROUND(I261*H261,2)</f>
        <v>0</v>
      </c>
      <c r="K261" s="270" t="s">
        <v>420</v>
      </c>
      <c r="L261" s="275"/>
      <c r="M261" s="276" t="s">
        <v>1</v>
      </c>
      <c r="N261" s="277" t="s">
        <v>43</v>
      </c>
      <c r="O261" s="91"/>
      <c r="P261" s="226">
        <f>O261*H261</f>
        <v>0</v>
      </c>
      <c r="Q261" s="226">
        <v>1</v>
      </c>
      <c r="R261" s="226">
        <f>Q261*H261</f>
        <v>22.079999999999998</v>
      </c>
      <c r="S261" s="226">
        <v>0</v>
      </c>
      <c r="T261" s="226">
        <f>S261*H261</f>
        <v>0</v>
      </c>
      <c r="U261" s="227" t="s">
        <v>1</v>
      </c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8" t="s">
        <v>185</v>
      </c>
      <c r="AT261" s="228" t="s">
        <v>417</v>
      </c>
      <c r="AU261" s="228" t="s">
        <v>88</v>
      </c>
      <c r="AY261" s="17" t="s">
        <v>150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7" t="s">
        <v>86</v>
      </c>
      <c r="BK261" s="229">
        <f>ROUND(I261*H261,2)</f>
        <v>0</v>
      </c>
      <c r="BL261" s="17" t="s">
        <v>167</v>
      </c>
      <c r="BM261" s="228" t="s">
        <v>421</v>
      </c>
    </row>
    <row r="262" s="13" customFormat="1">
      <c r="A262" s="13"/>
      <c r="B262" s="235"/>
      <c r="C262" s="236"/>
      <c r="D262" s="237" t="s">
        <v>220</v>
      </c>
      <c r="E262" s="238" t="s">
        <v>1</v>
      </c>
      <c r="F262" s="239" t="s">
        <v>413</v>
      </c>
      <c r="G262" s="236"/>
      <c r="H262" s="238" t="s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3"/>
      <c r="U262" s="244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220</v>
      </c>
      <c r="AU262" s="245" t="s">
        <v>88</v>
      </c>
      <c r="AV262" s="13" t="s">
        <v>86</v>
      </c>
      <c r="AW262" s="13" t="s">
        <v>34</v>
      </c>
      <c r="AX262" s="13" t="s">
        <v>78</v>
      </c>
      <c r="AY262" s="245" t="s">
        <v>150</v>
      </c>
    </row>
    <row r="263" s="14" customFormat="1">
      <c r="A263" s="14"/>
      <c r="B263" s="246"/>
      <c r="C263" s="247"/>
      <c r="D263" s="237" t="s">
        <v>220</v>
      </c>
      <c r="E263" s="248" t="s">
        <v>1</v>
      </c>
      <c r="F263" s="249" t="s">
        <v>414</v>
      </c>
      <c r="G263" s="247"/>
      <c r="H263" s="250">
        <v>11.039999999999999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4"/>
      <c r="U263" s="255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220</v>
      </c>
      <c r="AU263" s="256" t="s">
        <v>88</v>
      </c>
      <c r="AV263" s="14" t="s">
        <v>88</v>
      </c>
      <c r="AW263" s="14" t="s">
        <v>34</v>
      </c>
      <c r="AX263" s="14" t="s">
        <v>86</v>
      </c>
      <c r="AY263" s="256" t="s">
        <v>150</v>
      </c>
    </row>
    <row r="264" s="14" customFormat="1">
      <c r="A264" s="14"/>
      <c r="B264" s="246"/>
      <c r="C264" s="247"/>
      <c r="D264" s="237" t="s">
        <v>220</v>
      </c>
      <c r="E264" s="247"/>
      <c r="F264" s="249" t="s">
        <v>422</v>
      </c>
      <c r="G264" s="247"/>
      <c r="H264" s="250">
        <v>22.079999999999998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4"/>
      <c r="U264" s="255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220</v>
      </c>
      <c r="AU264" s="256" t="s">
        <v>88</v>
      </c>
      <c r="AV264" s="14" t="s">
        <v>88</v>
      </c>
      <c r="AW264" s="14" t="s">
        <v>4</v>
      </c>
      <c r="AX264" s="14" t="s">
        <v>86</v>
      </c>
      <c r="AY264" s="256" t="s">
        <v>150</v>
      </c>
    </row>
    <row r="265" s="2" customFormat="1" ht="16.5" customHeight="1">
      <c r="A265" s="38"/>
      <c r="B265" s="39"/>
      <c r="C265" s="268" t="s">
        <v>423</v>
      </c>
      <c r="D265" s="268" t="s">
        <v>417</v>
      </c>
      <c r="E265" s="269" t="s">
        <v>424</v>
      </c>
      <c r="F265" s="270" t="s">
        <v>425</v>
      </c>
      <c r="G265" s="271" t="s">
        <v>388</v>
      </c>
      <c r="H265" s="272">
        <v>1095.9860000000001</v>
      </c>
      <c r="I265" s="273"/>
      <c r="J265" s="274">
        <f>ROUND(I265*H265,2)</f>
        <v>0</v>
      </c>
      <c r="K265" s="270" t="s">
        <v>157</v>
      </c>
      <c r="L265" s="275"/>
      <c r="M265" s="276" t="s">
        <v>1</v>
      </c>
      <c r="N265" s="277" t="s">
        <v>43</v>
      </c>
      <c r="O265" s="91"/>
      <c r="P265" s="226">
        <f>O265*H265</f>
        <v>0</v>
      </c>
      <c r="Q265" s="226">
        <v>1</v>
      </c>
      <c r="R265" s="226">
        <f>Q265*H265</f>
        <v>1095.9860000000001</v>
      </c>
      <c r="S265" s="226">
        <v>0</v>
      </c>
      <c r="T265" s="226">
        <f>S265*H265</f>
        <v>0</v>
      </c>
      <c r="U265" s="227" t="s">
        <v>1</v>
      </c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8" t="s">
        <v>185</v>
      </c>
      <c r="AT265" s="228" t="s">
        <v>417</v>
      </c>
      <c r="AU265" s="228" t="s">
        <v>88</v>
      </c>
      <c r="AY265" s="17" t="s">
        <v>150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7" t="s">
        <v>86</v>
      </c>
      <c r="BK265" s="229">
        <f>ROUND(I265*H265,2)</f>
        <v>0</v>
      </c>
      <c r="BL265" s="17" t="s">
        <v>167</v>
      </c>
      <c r="BM265" s="228" t="s">
        <v>426</v>
      </c>
    </row>
    <row r="266" s="13" customFormat="1">
      <c r="A266" s="13"/>
      <c r="B266" s="235"/>
      <c r="C266" s="236"/>
      <c r="D266" s="237" t="s">
        <v>220</v>
      </c>
      <c r="E266" s="238" t="s">
        <v>1</v>
      </c>
      <c r="F266" s="239" t="s">
        <v>407</v>
      </c>
      <c r="G266" s="236"/>
      <c r="H266" s="238" t="s">
        <v>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3"/>
      <c r="U266" s="244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220</v>
      </c>
      <c r="AU266" s="245" t="s">
        <v>88</v>
      </c>
      <c r="AV266" s="13" t="s">
        <v>86</v>
      </c>
      <c r="AW266" s="13" t="s">
        <v>34</v>
      </c>
      <c r="AX266" s="13" t="s">
        <v>78</v>
      </c>
      <c r="AY266" s="245" t="s">
        <v>150</v>
      </c>
    </row>
    <row r="267" s="14" customFormat="1">
      <c r="A267" s="14"/>
      <c r="B267" s="246"/>
      <c r="C267" s="247"/>
      <c r="D267" s="237" t="s">
        <v>220</v>
      </c>
      <c r="E267" s="248" t="s">
        <v>1</v>
      </c>
      <c r="F267" s="249" t="s">
        <v>408</v>
      </c>
      <c r="G267" s="247"/>
      <c r="H267" s="250">
        <v>501.19299999999998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4"/>
      <c r="U267" s="255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220</v>
      </c>
      <c r="AU267" s="256" t="s">
        <v>88</v>
      </c>
      <c r="AV267" s="14" t="s">
        <v>88</v>
      </c>
      <c r="AW267" s="14" t="s">
        <v>34</v>
      </c>
      <c r="AX267" s="14" t="s">
        <v>78</v>
      </c>
      <c r="AY267" s="256" t="s">
        <v>150</v>
      </c>
    </row>
    <row r="268" s="13" customFormat="1">
      <c r="A268" s="13"/>
      <c r="B268" s="235"/>
      <c r="C268" s="236"/>
      <c r="D268" s="237" t="s">
        <v>220</v>
      </c>
      <c r="E268" s="238" t="s">
        <v>1</v>
      </c>
      <c r="F268" s="239" t="s">
        <v>290</v>
      </c>
      <c r="G268" s="236"/>
      <c r="H268" s="238" t="s">
        <v>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3"/>
      <c r="U268" s="244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220</v>
      </c>
      <c r="AU268" s="245" t="s">
        <v>88</v>
      </c>
      <c r="AV268" s="13" t="s">
        <v>86</v>
      </c>
      <c r="AW268" s="13" t="s">
        <v>34</v>
      </c>
      <c r="AX268" s="13" t="s">
        <v>78</v>
      </c>
      <c r="AY268" s="245" t="s">
        <v>150</v>
      </c>
    </row>
    <row r="269" s="14" customFormat="1">
      <c r="A269" s="14"/>
      <c r="B269" s="246"/>
      <c r="C269" s="247"/>
      <c r="D269" s="237" t="s">
        <v>220</v>
      </c>
      <c r="E269" s="248" t="s">
        <v>1</v>
      </c>
      <c r="F269" s="249" t="s">
        <v>415</v>
      </c>
      <c r="G269" s="247"/>
      <c r="H269" s="250">
        <v>46.799999999999997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4"/>
      <c r="U269" s="255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220</v>
      </c>
      <c r="AU269" s="256" t="s">
        <v>88</v>
      </c>
      <c r="AV269" s="14" t="s">
        <v>88</v>
      </c>
      <c r="AW269" s="14" t="s">
        <v>34</v>
      </c>
      <c r="AX269" s="14" t="s">
        <v>78</v>
      </c>
      <c r="AY269" s="256" t="s">
        <v>150</v>
      </c>
    </row>
    <row r="270" s="15" customFormat="1">
      <c r="A270" s="15"/>
      <c r="B270" s="257"/>
      <c r="C270" s="258"/>
      <c r="D270" s="237" t="s">
        <v>220</v>
      </c>
      <c r="E270" s="259" t="s">
        <v>1</v>
      </c>
      <c r="F270" s="260" t="s">
        <v>263</v>
      </c>
      <c r="G270" s="258"/>
      <c r="H270" s="261">
        <v>547.99299999999994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5"/>
      <c r="U270" s="266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7" t="s">
        <v>220</v>
      </c>
      <c r="AU270" s="267" t="s">
        <v>88</v>
      </c>
      <c r="AV270" s="15" t="s">
        <v>167</v>
      </c>
      <c r="AW270" s="15" t="s">
        <v>34</v>
      </c>
      <c r="AX270" s="15" t="s">
        <v>86</v>
      </c>
      <c r="AY270" s="267" t="s">
        <v>150</v>
      </c>
    </row>
    <row r="271" s="14" customFormat="1">
      <c r="A271" s="14"/>
      <c r="B271" s="246"/>
      <c r="C271" s="247"/>
      <c r="D271" s="237" t="s">
        <v>220</v>
      </c>
      <c r="E271" s="247"/>
      <c r="F271" s="249" t="s">
        <v>427</v>
      </c>
      <c r="G271" s="247"/>
      <c r="H271" s="250">
        <v>1095.9860000000001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4"/>
      <c r="U271" s="255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220</v>
      </c>
      <c r="AU271" s="256" t="s">
        <v>88</v>
      </c>
      <c r="AV271" s="14" t="s">
        <v>88</v>
      </c>
      <c r="AW271" s="14" t="s">
        <v>4</v>
      </c>
      <c r="AX271" s="14" t="s">
        <v>86</v>
      </c>
      <c r="AY271" s="256" t="s">
        <v>150</v>
      </c>
    </row>
    <row r="272" s="2" customFormat="1" ht="24.15" customHeight="1">
      <c r="A272" s="38"/>
      <c r="B272" s="39"/>
      <c r="C272" s="268" t="s">
        <v>428</v>
      </c>
      <c r="D272" s="268" t="s">
        <v>417</v>
      </c>
      <c r="E272" s="269" t="s">
        <v>429</v>
      </c>
      <c r="F272" s="270" t="s">
        <v>430</v>
      </c>
      <c r="G272" s="271" t="s">
        <v>388</v>
      </c>
      <c r="H272" s="272">
        <v>297.83999999999997</v>
      </c>
      <c r="I272" s="273"/>
      <c r="J272" s="274">
        <f>ROUND(I272*H272,2)</f>
        <v>0</v>
      </c>
      <c r="K272" s="270" t="s">
        <v>1</v>
      </c>
      <c r="L272" s="275"/>
      <c r="M272" s="276" t="s">
        <v>1</v>
      </c>
      <c r="N272" s="277" t="s">
        <v>43</v>
      </c>
      <c r="O272" s="91"/>
      <c r="P272" s="226">
        <f>O272*H272</f>
        <v>0</v>
      </c>
      <c r="Q272" s="226">
        <v>1</v>
      </c>
      <c r="R272" s="226">
        <f>Q272*H272</f>
        <v>297.83999999999997</v>
      </c>
      <c r="S272" s="226">
        <v>0</v>
      </c>
      <c r="T272" s="226">
        <f>S272*H272</f>
        <v>0</v>
      </c>
      <c r="U272" s="227" t="s">
        <v>1</v>
      </c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8" t="s">
        <v>185</v>
      </c>
      <c r="AT272" s="228" t="s">
        <v>417</v>
      </c>
      <c r="AU272" s="228" t="s">
        <v>88</v>
      </c>
      <c r="AY272" s="17" t="s">
        <v>150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7" t="s">
        <v>86</v>
      </c>
      <c r="BK272" s="229">
        <f>ROUND(I272*H272,2)</f>
        <v>0</v>
      </c>
      <c r="BL272" s="17" t="s">
        <v>167</v>
      </c>
      <c r="BM272" s="228" t="s">
        <v>431</v>
      </c>
    </row>
    <row r="273" s="13" customFormat="1">
      <c r="A273" s="13"/>
      <c r="B273" s="235"/>
      <c r="C273" s="236"/>
      <c r="D273" s="237" t="s">
        <v>220</v>
      </c>
      <c r="E273" s="238" t="s">
        <v>1</v>
      </c>
      <c r="F273" s="239" t="s">
        <v>409</v>
      </c>
      <c r="G273" s="236"/>
      <c r="H273" s="238" t="s">
        <v>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3"/>
      <c r="U273" s="244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220</v>
      </c>
      <c r="AU273" s="245" t="s">
        <v>88</v>
      </c>
      <c r="AV273" s="13" t="s">
        <v>86</v>
      </c>
      <c r="AW273" s="13" t="s">
        <v>34</v>
      </c>
      <c r="AX273" s="13" t="s">
        <v>78</v>
      </c>
      <c r="AY273" s="245" t="s">
        <v>150</v>
      </c>
    </row>
    <row r="274" s="14" customFormat="1">
      <c r="A274" s="14"/>
      <c r="B274" s="246"/>
      <c r="C274" s="247"/>
      <c r="D274" s="237" t="s">
        <v>220</v>
      </c>
      <c r="E274" s="248" t="s">
        <v>1</v>
      </c>
      <c r="F274" s="249" t="s">
        <v>410</v>
      </c>
      <c r="G274" s="247"/>
      <c r="H274" s="250">
        <v>148.91999999999999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4"/>
      <c r="U274" s="255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220</v>
      </c>
      <c r="AU274" s="256" t="s">
        <v>88</v>
      </c>
      <c r="AV274" s="14" t="s">
        <v>88</v>
      </c>
      <c r="AW274" s="14" t="s">
        <v>34</v>
      </c>
      <c r="AX274" s="14" t="s">
        <v>86</v>
      </c>
      <c r="AY274" s="256" t="s">
        <v>150</v>
      </c>
    </row>
    <row r="275" s="14" customFormat="1">
      <c r="A275" s="14"/>
      <c r="B275" s="246"/>
      <c r="C275" s="247"/>
      <c r="D275" s="237" t="s">
        <v>220</v>
      </c>
      <c r="E275" s="247"/>
      <c r="F275" s="249" t="s">
        <v>432</v>
      </c>
      <c r="G275" s="247"/>
      <c r="H275" s="250">
        <v>297.83999999999997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4"/>
      <c r="U275" s="255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220</v>
      </c>
      <c r="AU275" s="256" t="s">
        <v>88</v>
      </c>
      <c r="AV275" s="14" t="s">
        <v>88</v>
      </c>
      <c r="AW275" s="14" t="s">
        <v>4</v>
      </c>
      <c r="AX275" s="14" t="s">
        <v>86</v>
      </c>
      <c r="AY275" s="256" t="s">
        <v>150</v>
      </c>
    </row>
    <row r="276" s="2" customFormat="1" ht="24.15" customHeight="1">
      <c r="A276" s="38"/>
      <c r="B276" s="39"/>
      <c r="C276" s="268" t="s">
        <v>433</v>
      </c>
      <c r="D276" s="268" t="s">
        <v>417</v>
      </c>
      <c r="E276" s="269" t="s">
        <v>434</v>
      </c>
      <c r="F276" s="270" t="s">
        <v>435</v>
      </c>
      <c r="G276" s="271" t="s">
        <v>388</v>
      </c>
      <c r="H276" s="272">
        <v>116.64</v>
      </c>
      <c r="I276" s="273"/>
      <c r="J276" s="274">
        <f>ROUND(I276*H276,2)</f>
        <v>0</v>
      </c>
      <c r="K276" s="270" t="s">
        <v>1</v>
      </c>
      <c r="L276" s="275"/>
      <c r="M276" s="276" t="s">
        <v>1</v>
      </c>
      <c r="N276" s="277" t="s">
        <v>43</v>
      </c>
      <c r="O276" s="91"/>
      <c r="P276" s="226">
        <f>O276*H276</f>
        <v>0</v>
      </c>
      <c r="Q276" s="226">
        <v>1</v>
      </c>
      <c r="R276" s="226">
        <f>Q276*H276</f>
        <v>116.64</v>
      </c>
      <c r="S276" s="226">
        <v>0</v>
      </c>
      <c r="T276" s="226">
        <f>S276*H276</f>
        <v>0</v>
      </c>
      <c r="U276" s="227" t="s">
        <v>1</v>
      </c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8" t="s">
        <v>185</v>
      </c>
      <c r="AT276" s="228" t="s">
        <v>417</v>
      </c>
      <c r="AU276" s="228" t="s">
        <v>88</v>
      </c>
      <c r="AY276" s="17" t="s">
        <v>150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7" t="s">
        <v>86</v>
      </c>
      <c r="BK276" s="229">
        <f>ROUND(I276*H276,2)</f>
        <v>0</v>
      </c>
      <c r="BL276" s="17" t="s">
        <v>167</v>
      </c>
      <c r="BM276" s="228" t="s">
        <v>436</v>
      </c>
    </row>
    <row r="277" s="13" customFormat="1">
      <c r="A277" s="13"/>
      <c r="B277" s="235"/>
      <c r="C277" s="236"/>
      <c r="D277" s="237" t="s">
        <v>220</v>
      </c>
      <c r="E277" s="238" t="s">
        <v>1</v>
      </c>
      <c r="F277" s="239" t="s">
        <v>411</v>
      </c>
      <c r="G277" s="236"/>
      <c r="H277" s="238" t="s">
        <v>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3"/>
      <c r="U277" s="244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220</v>
      </c>
      <c r="AU277" s="245" t="s">
        <v>88</v>
      </c>
      <c r="AV277" s="13" t="s">
        <v>86</v>
      </c>
      <c r="AW277" s="13" t="s">
        <v>34</v>
      </c>
      <c r="AX277" s="13" t="s">
        <v>78</v>
      </c>
      <c r="AY277" s="245" t="s">
        <v>150</v>
      </c>
    </row>
    <row r="278" s="14" customFormat="1">
      <c r="A278" s="14"/>
      <c r="B278" s="246"/>
      <c r="C278" s="247"/>
      <c r="D278" s="237" t="s">
        <v>220</v>
      </c>
      <c r="E278" s="248" t="s">
        <v>1</v>
      </c>
      <c r="F278" s="249" t="s">
        <v>412</v>
      </c>
      <c r="G278" s="247"/>
      <c r="H278" s="250">
        <v>58.32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4"/>
      <c r="U278" s="255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220</v>
      </c>
      <c r="AU278" s="256" t="s">
        <v>88</v>
      </c>
      <c r="AV278" s="14" t="s">
        <v>88</v>
      </c>
      <c r="AW278" s="14" t="s">
        <v>34</v>
      </c>
      <c r="AX278" s="14" t="s">
        <v>86</v>
      </c>
      <c r="AY278" s="256" t="s">
        <v>150</v>
      </c>
    </row>
    <row r="279" s="14" customFormat="1">
      <c r="A279" s="14"/>
      <c r="B279" s="246"/>
      <c r="C279" s="247"/>
      <c r="D279" s="237" t="s">
        <v>220</v>
      </c>
      <c r="E279" s="247"/>
      <c r="F279" s="249" t="s">
        <v>437</v>
      </c>
      <c r="G279" s="247"/>
      <c r="H279" s="250">
        <v>116.64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4"/>
      <c r="U279" s="255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220</v>
      </c>
      <c r="AU279" s="256" t="s">
        <v>88</v>
      </c>
      <c r="AV279" s="14" t="s">
        <v>88</v>
      </c>
      <c r="AW279" s="14" t="s">
        <v>4</v>
      </c>
      <c r="AX279" s="14" t="s">
        <v>86</v>
      </c>
      <c r="AY279" s="256" t="s">
        <v>150</v>
      </c>
    </row>
    <row r="280" s="2" customFormat="1" ht="24.15" customHeight="1">
      <c r="A280" s="38"/>
      <c r="B280" s="39"/>
      <c r="C280" s="217" t="s">
        <v>438</v>
      </c>
      <c r="D280" s="217" t="s">
        <v>153</v>
      </c>
      <c r="E280" s="218" t="s">
        <v>439</v>
      </c>
      <c r="F280" s="219" t="s">
        <v>440</v>
      </c>
      <c r="G280" s="220" t="s">
        <v>218</v>
      </c>
      <c r="H280" s="221">
        <v>3913.2080000000001</v>
      </c>
      <c r="I280" s="222"/>
      <c r="J280" s="223">
        <f>ROUND(I280*H280,2)</f>
        <v>0</v>
      </c>
      <c r="K280" s="219" t="s">
        <v>157</v>
      </c>
      <c r="L280" s="44"/>
      <c r="M280" s="224" t="s">
        <v>1</v>
      </c>
      <c r="N280" s="225" t="s">
        <v>43</v>
      </c>
      <c r="O280" s="91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6">
        <f>S280*H280</f>
        <v>0</v>
      </c>
      <c r="U280" s="227" t="s">
        <v>1</v>
      </c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8" t="s">
        <v>167</v>
      </c>
      <c r="AT280" s="228" t="s">
        <v>153</v>
      </c>
      <c r="AU280" s="228" t="s">
        <v>88</v>
      </c>
      <c r="AY280" s="17" t="s">
        <v>150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7" t="s">
        <v>86</v>
      </c>
      <c r="BK280" s="229">
        <f>ROUND(I280*H280,2)</f>
        <v>0</v>
      </c>
      <c r="BL280" s="17" t="s">
        <v>167</v>
      </c>
      <c r="BM280" s="228" t="s">
        <v>441</v>
      </c>
    </row>
    <row r="281" s="13" customFormat="1">
      <c r="A281" s="13"/>
      <c r="B281" s="235"/>
      <c r="C281" s="236"/>
      <c r="D281" s="237" t="s">
        <v>220</v>
      </c>
      <c r="E281" s="238" t="s">
        <v>1</v>
      </c>
      <c r="F281" s="239" t="s">
        <v>442</v>
      </c>
      <c r="G281" s="236"/>
      <c r="H281" s="238" t="s">
        <v>1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3"/>
      <c r="U281" s="244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220</v>
      </c>
      <c r="AU281" s="245" t="s">
        <v>88</v>
      </c>
      <c r="AV281" s="13" t="s">
        <v>86</v>
      </c>
      <c r="AW281" s="13" t="s">
        <v>34</v>
      </c>
      <c r="AX281" s="13" t="s">
        <v>78</v>
      </c>
      <c r="AY281" s="245" t="s">
        <v>150</v>
      </c>
    </row>
    <row r="282" s="14" customFormat="1">
      <c r="A282" s="14"/>
      <c r="B282" s="246"/>
      <c r="C282" s="247"/>
      <c r="D282" s="237" t="s">
        <v>220</v>
      </c>
      <c r="E282" s="248" t="s">
        <v>1</v>
      </c>
      <c r="F282" s="249" t="s">
        <v>443</v>
      </c>
      <c r="G282" s="247"/>
      <c r="H282" s="250">
        <v>3913.2080000000001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4"/>
      <c r="U282" s="255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220</v>
      </c>
      <c r="AU282" s="256" t="s">
        <v>88</v>
      </c>
      <c r="AV282" s="14" t="s">
        <v>88</v>
      </c>
      <c r="AW282" s="14" t="s">
        <v>34</v>
      </c>
      <c r="AX282" s="14" t="s">
        <v>86</v>
      </c>
      <c r="AY282" s="256" t="s">
        <v>150</v>
      </c>
    </row>
    <row r="283" s="2" customFormat="1" ht="24.15" customHeight="1">
      <c r="A283" s="38"/>
      <c r="B283" s="39"/>
      <c r="C283" s="217" t="s">
        <v>444</v>
      </c>
      <c r="D283" s="217" t="s">
        <v>153</v>
      </c>
      <c r="E283" s="218" t="s">
        <v>445</v>
      </c>
      <c r="F283" s="219" t="s">
        <v>446</v>
      </c>
      <c r="G283" s="220" t="s">
        <v>218</v>
      </c>
      <c r="H283" s="221">
        <v>865.13</v>
      </c>
      <c r="I283" s="222"/>
      <c r="J283" s="223">
        <f>ROUND(I283*H283,2)</f>
        <v>0</v>
      </c>
      <c r="K283" s="219" t="s">
        <v>157</v>
      </c>
      <c r="L283" s="44"/>
      <c r="M283" s="224" t="s">
        <v>1</v>
      </c>
      <c r="N283" s="225" t="s">
        <v>43</v>
      </c>
      <c r="O283" s="91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6">
        <f>S283*H283</f>
        <v>0</v>
      </c>
      <c r="U283" s="227" t="s">
        <v>1</v>
      </c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8" t="s">
        <v>167</v>
      </c>
      <c r="AT283" s="228" t="s">
        <v>153</v>
      </c>
      <c r="AU283" s="228" t="s">
        <v>88</v>
      </c>
      <c r="AY283" s="17" t="s">
        <v>150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7" t="s">
        <v>86</v>
      </c>
      <c r="BK283" s="229">
        <f>ROUND(I283*H283,2)</f>
        <v>0</v>
      </c>
      <c r="BL283" s="17" t="s">
        <v>167</v>
      </c>
      <c r="BM283" s="228" t="s">
        <v>447</v>
      </c>
    </row>
    <row r="284" s="14" customFormat="1">
      <c r="A284" s="14"/>
      <c r="B284" s="246"/>
      <c r="C284" s="247"/>
      <c r="D284" s="237" t="s">
        <v>220</v>
      </c>
      <c r="E284" s="248" t="s">
        <v>1</v>
      </c>
      <c r="F284" s="249" t="s">
        <v>448</v>
      </c>
      <c r="G284" s="247"/>
      <c r="H284" s="250">
        <v>865.13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4"/>
      <c r="U284" s="255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220</v>
      </c>
      <c r="AU284" s="256" t="s">
        <v>88</v>
      </c>
      <c r="AV284" s="14" t="s">
        <v>88</v>
      </c>
      <c r="AW284" s="14" t="s">
        <v>34</v>
      </c>
      <c r="AX284" s="14" t="s">
        <v>86</v>
      </c>
      <c r="AY284" s="256" t="s">
        <v>150</v>
      </c>
    </row>
    <row r="285" s="2" customFormat="1" ht="24.15" customHeight="1">
      <c r="A285" s="38"/>
      <c r="B285" s="39"/>
      <c r="C285" s="217" t="s">
        <v>449</v>
      </c>
      <c r="D285" s="217" t="s">
        <v>153</v>
      </c>
      <c r="E285" s="218" t="s">
        <v>450</v>
      </c>
      <c r="F285" s="219" t="s">
        <v>451</v>
      </c>
      <c r="G285" s="220" t="s">
        <v>218</v>
      </c>
      <c r="H285" s="221">
        <v>395.47000000000003</v>
      </c>
      <c r="I285" s="222"/>
      <c r="J285" s="223">
        <f>ROUND(I285*H285,2)</f>
        <v>0</v>
      </c>
      <c r="K285" s="219" t="s">
        <v>157</v>
      </c>
      <c r="L285" s="44"/>
      <c r="M285" s="224" t="s">
        <v>1</v>
      </c>
      <c r="N285" s="225" t="s">
        <v>43</v>
      </c>
      <c r="O285" s="91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6">
        <f>S285*H285</f>
        <v>0</v>
      </c>
      <c r="U285" s="227" t="s">
        <v>1</v>
      </c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8" t="s">
        <v>167</v>
      </c>
      <c r="AT285" s="228" t="s">
        <v>153</v>
      </c>
      <c r="AU285" s="228" t="s">
        <v>88</v>
      </c>
      <c r="AY285" s="17" t="s">
        <v>150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7" t="s">
        <v>86</v>
      </c>
      <c r="BK285" s="229">
        <f>ROUND(I285*H285,2)</f>
        <v>0</v>
      </c>
      <c r="BL285" s="17" t="s">
        <v>167</v>
      </c>
      <c r="BM285" s="228" t="s">
        <v>452</v>
      </c>
    </row>
    <row r="286" s="13" customFormat="1">
      <c r="A286" s="13"/>
      <c r="B286" s="235"/>
      <c r="C286" s="236"/>
      <c r="D286" s="237" t="s">
        <v>220</v>
      </c>
      <c r="E286" s="238" t="s">
        <v>1</v>
      </c>
      <c r="F286" s="239" t="s">
        <v>221</v>
      </c>
      <c r="G286" s="236"/>
      <c r="H286" s="238" t="s">
        <v>1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3"/>
      <c r="U286" s="244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220</v>
      </c>
      <c r="AU286" s="245" t="s">
        <v>88</v>
      </c>
      <c r="AV286" s="13" t="s">
        <v>86</v>
      </c>
      <c r="AW286" s="13" t="s">
        <v>34</v>
      </c>
      <c r="AX286" s="13" t="s">
        <v>78</v>
      </c>
      <c r="AY286" s="245" t="s">
        <v>150</v>
      </c>
    </row>
    <row r="287" s="14" customFormat="1">
      <c r="A287" s="14"/>
      <c r="B287" s="246"/>
      <c r="C287" s="247"/>
      <c r="D287" s="237" t="s">
        <v>220</v>
      </c>
      <c r="E287" s="248" t="s">
        <v>1</v>
      </c>
      <c r="F287" s="249" t="s">
        <v>453</v>
      </c>
      <c r="G287" s="247"/>
      <c r="H287" s="250">
        <v>395.47000000000003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4"/>
      <c r="U287" s="255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220</v>
      </c>
      <c r="AU287" s="256" t="s">
        <v>88</v>
      </c>
      <c r="AV287" s="14" t="s">
        <v>88</v>
      </c>
      <c r="AW287" s="14" t="s">
        <v>34</v>
      </c>
      <c r="AX287" s="14" t="s">
        <v>86</v>
      </c>
      <c r="AY287" s="256" t="s">
        <v>150</v>
      </c>
    </row>
    <row r="288" s="2" customFormat="1" ht="24.15" customHeight="1">
      <c r="A288" s="38"/>
      <c r="B288" s="39"/>
      <c r="C288" s="217" t="s">
        <v>454</v>
      </c>
      <c r="D288" s="217" t="s">
        <v>153</v>
      </c>
      <c r="E288" s="218" t="s">
        <v>455</v>
      </c>
      <c r="F288" s="219" t="s">
        <v>456</v>
      </c>
      <c r="G288" s="220" t="s">
        <v>218</v>
      </c>
      <c r="H288" s="221">
        <v>18</v>
      </c>
      <c r="I288" s="222"/>
      <c r="J288" s="223">
        <f>ROUND(I288*H288,2)</f>
        <v>0</v>
      </c>
      <c r="K288" s="219" t="s">
        <v>157</v>
      </c>
      <c r="L288" s="44"/>
      <c r="M288" s="224" t="s">
        <v>1</v>
      </c>
      <c r="N288" s="225" t="s">
        <v>43</v>
      </c>
      <c r="O288" s="91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6">
        <f>S288*H288</f>
        <v>0</v>
      </c>
      <c r="U288" s="227" t="s">
        <v>1</v>
      </c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8" t="s">
        <v>167</v>
      </c>
      <c r="AT288" s="228" t="s">
        <v>153</v>
      </c>
      <c r="AU288" s="228" t="s">
        <v>88</v>
      </c>
      <c r="AY288" s="17" t="s">
        <v>150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7" t="s">
        <v>86</v>
      </c>
      <c r="BK288" s="229">
        <f>ROUND(I288*H288,2)</f>
        <v>0</v>
      </c>
      <c r="BL288" s="17" t="s">
        <v>167</v>
      </c>
      <c r="BM288" s="228" t="s">
        <v>457</v>
      </c>
    </row>
    <row r="289" s="13" customFormat="1">
      <c r="A289" s="13"/>
      <c r="B289" s="235"/>
      <c r="C289" s="236"/>
      <c r="D289" s="237" t="s">
        <v>220</v>
      </c>
      <c r="E289" s="238" t="s">
        <v>1</v>
      </c>
      <c r="F289" s="239" t="s">
        <v>458</v>
      </c>
      <c r="G289" s="236"/>
      <c r="H289" s="238" t="s">
        <v>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3"/>
      <c r="U289" s="244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220</v>
      </c>
      <c r="AU289" s="245" t="s">
        <v>88</v>
      </c>
      <c r="AV289" s="13" t="s">
        <v>86</v>
      </c>
      <c r="AW289" s="13" t="s">
        <v>34</v>
      </c>
      <c r="AX289" s="13" t="s">
        <v>78</v>
      </c>
      <c r="AY289" s="245" t="s">
        <v>150</v>
      </c>
    </row>
    <row r="290" s="14" customFormat="1">
      <c r="A290" s="14"/>
      <c r="B290" s="246"/>
      <c r="C290" s="247"/>
      <c r="D290" s="237" t="s">
        <v>220</v>
      </c>
      <c r="E290" s="248" t="s">
        <v>1</v>
      </c>
      <c r="F290" s="249" t="s">
        <v>459</v>
      </c>
      <c r="G290" s="247"/>
      <c r="H290" s="250">
        <v>18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4"/>
      <c r="U290" s="255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220</v>
      </c>
      <c r="AU290" s="256" t="s">
        <v>88</v>
      </c>
      <c r="AV290" s="14" t="s">
        <v>88</v>
      </c>
      <c r="AW290" s="14" t="s">
        <v>34</v>
      </c>
      <c r="AX290" s="14" t="s">
        <v>86</v>
      </c>
      <c r="AY290" s="256" t="s">
        <v>150</v>
      </c>
    </row>
    <row r="291" s="2" customFormat="1" ht="16.5" customHeight="1">
      <c r="A291" s="38"/>
      <c r="B291" s="39"/>
      <c r="C291" s="268" t="s">
        <v>460</v>
      </c>
      <c r="D291" s="268" t="s">
        <v>417</v>
      </c>
      <c r="E291" s="269" t="s">
        <v>418</v>
      </c>
      <c r="F291" s="270" t="s">
        <v>419</v>
      </c>
      <c r="G291" s="271" t="s">
        <v>388</v>
      </c>
      <c r="H291" s="272">
        <v>4.5</v>
      </c>
      <c r="I291" s="273"/>
      <c r="J291" s="274">
        <f>ROUND(I291*H291,2)</f>
        <v>0</v>
      </c>
      <c r="K291" s="270" t="s">
        <v>420</v>
      </c>
      <c r="L291" s="275"/>
      <c r="M291" s="276" t="s">
        <v>1</v>
      </c>
      <c r="N291" s="277" t="s">
        <v>43</v>
      </c>
      <c r="O291" s="91"/>
      <c r="P291" s="226">
        <f>O291*H291</f>
        <v>0</v>
      </c>
      <c r="Q291" s="226">
        <v>1</v>
      </c>
      <c r="R291" s="226">
        <f>Q291*H291</f>
        <v>4.5</v>
      </c>
      <c r="S291" s="226">
        <v>0</v>
      </c>
      <c r="T291" s="226">
        <f>S291*H291</f>
        <v>0</v>
      </c>
      <c r="U291" s="227" t="s">
        <v>1</v>
      </c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8" t="s">
        <v>185</v>
      </c>
      <c r="AT291" s="228" t="s">
        <v>417</v>
      </c>
      <c r="AU291" s="228" t="s">
        <v>88</v>
      </c>
      <c r="AY291" s="17" t="s">
        <v>150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7" t="s">
        <v>86</v>
      </c>
      <c r="BK291" s="229">
        <f>ROUND(I291*H291,2)</f>
        <v>0</v>
      </c>
      <c r="BL291" s="17" t="s">
        <v>167</v>
      </c>
      <c r="BM291" s="228" t="s">
        <v>461</v>
      </c>
    </row>
    <row r="292" s="2" customFormat="1" ht="44.25" customHeight="1">
      <c r="A292" s="38"/>
      <c r="B292" s="39"/>
      <c r="C292" s="268" t="s">
        <v>462</v>
      </c>
      <c r="D292" s="268" t="s">
        <v>417</v>
      </c>
      <c r="E292" s="269" t="s">
        <v>463</v>
      </c>
      <c r="F292" s="270" t="s">
        <v>464</v>
      </c>
      <c r="G292" s="271" t="s">
        <v>218</v>
      </c>
      <c r="H292" s="272">
        <v>22.5</v>
      </c>
      <c r="I292" s="273"/>
      <c r="J292" s="274">
        <f>ROUND(I292*H292,2)</f>
        <v>0</v>
      </c>
      <c r="K292" s="270" t="s">
        <v>1</v>
      </c>
      <c r="L292" s="275"/>
      <c r="M292" s="276" t="s">
        <v>1</v>
      </c>
      <c r="N292" s="277" t="s">
        <v>43</v>
      </c>
      <c r="O292" s="91"/>
      <c r="P292" s="226">
        <f>O292*H292</f>
        <v>0</v>
      </c>
      <c r="Q292" s="226">
        <v>0.0054099999999999999</v>
      </c>
      <c r="R292" s="226">
        <f>Q292*H292</f>
        <v>0.121725</v>
      </c>
      <c r="S292" s="226">
        <v>0</v>
      </c>
      <c r="T292" s="226">
        <f>S292*H292</f>
        <v>0</v>
      </c>
      <c r="U292" s="227" t="s">
        <v>1</v>
      </c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8" t="s">
        <v>185</v>
      </c>
      <c r="AT292" s="228" t="s">
        <v>417</v>
      </c>
      <c r="AU292" s="228" t="s">
        <v>88</v>
      </c>
      <c r="AY292" s="17" t="s">
        <v>150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7" t="s">
        <v>86</v>
      </c>
      <c r="BK292" s="229">
        <f>ROUND(I292*H292,2)</f>
        <v>0</v>
      </c>
      <c r="BL292" s="17" t="s">
        <v>167</v>
      </c>
      <c r="BM292" s="228" t="s">
        <v>465</v>
      </c>
    </row>
    <row r="293" s="14" customFormat="1">
      <c r="A293" s="14"/>
      <c r="B293" s="246"/>
      <c r="C293" s="247"/>
      <c r="D293" s="237" t="s">
        <v>220</v>
      </c>
      <c r="E293" s="248" t="s">
        <v>1</v>
      </c>
      <c r="F293" s="249" t="s">
        <v>466</v>
      </c>
      <c r="G293" s="247"/>
      <c r="H293" s="250">
        <v>22.5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4"/>
      <c r="U293" s="255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220</v>
      </c>
      <c r="AU293" s="256" t="s">
        <v>88</v>
      </c>
      <c r="AV293" s="14" t="s">
        <v>88</v>
      </c>
      <c r="AW293" s="14" t="s">
        <v>34</v>
      </c>
      <c r="AX293" s="14" t="s">
        <v>86</v>
      </c>
      <c r="AY293" s="256" t="s">
        <v>150</v>
      </c>
    </row>
    <row r="294" s="2" customFormat="1" ht="24.15" customHeight="1">
      <c r="A294" s="38"/>
      <c r="B294" s="39"/>
      <c r="C294" s="217" t="s">
        <v>467</v>
      </c>
      <c r="D294" s="217" t="s">
        <v>153</v>
      </c>
      <c r="E294" s="218" t="s">
        <v>468</v>
      </c>
      <c r="F294" s="219" t="s">
        <v>469</v>
      </c>
      <c r="G294" s="220" t="s">
        <v>218</v>
      </c>
      <c r="H294" s="221">
        <v>1506.5699999999999</v>
      </c>
      <c r="I294" s="222"/>
      <c r="J294" s="223">
        <f>ROUND(I294*H294,2)</f>
        <v>0</v>
      </c>
      <c r="K294" s="219" t="s">
        <v>157</v>
      </c>
      <c r="L294" s="44"/>
      <c r="M294" s="224" t="s">
        <v>1</v>
      </c>
      <c r="N294" s="225" t="s">
        <v>43</v>
      </c>
      <c r="O294" s="91"/>
      <c r="P294" s="226">
        <f>O294*H294</f>
        <v>0</v>
      </c>
      <c r="Q294" s="226">
        <v>0.00027</v>
      </c>
      <c r="R294" s="226">
        <f>Q294*H294</f>
        <v>0.40677389999999997</v>
      </c>
      <c r="S294" s="226">
        <v>0</v>
      </c>
      <c r="T294" s="226">
        <f>S294*H294</f>
        <v>0</v>
      </c>
      <c r="U294" s="227" t="s">
        <v>1</v>
      </c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8" t="s">
        <v>167</v>
      </c>
      <c r="AT294" s="228" t="s">
        <v>153</v>
      </c>
      <c r="AU294" s="228" t="s">
        <v>88</v>
      </c>
      <c r="AY294" s="17" t="s">
        <v>150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7" t="s">
        <v>86</v>
      </c>
      <c r="BK294" s="229">
        <f>ROUND(I294*H294,2)</f>
        <v>0</v>
      </c>
      <c r="BL294" s="17" t="s">
        <v>167</v>
      </c>
      <c r="BM294" s="228" t="s">
        <v>470</v>
      </c>
    </row>
    <row r="295" s="13" customFormat="1">
      <c r="A295" s="13"/>
      <c r="B295" s="235"/>
      <c r="C295" s="236"/>
      <c r="D295" s="237" t="s">
        <v>220</v>
      </c>
      <c r="E295" s="238" t="s">
        <v>1</v>
      </c>
      <c r="F295" s="239" t="s">
        <v>471</v>
      </c>
      <c r="G295" s="236"/>
      <c r="H295" s="238" t="s">
        <v>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3"/>
      <c r="U295" s="244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220</v>
      </c>
      <c r="AU295" s="245" t="s">
        <v>88</v>
      </c>
      <c r="AV295" s="13" t="s">
        <v>86</v>
      </c>
      <c r="AW295" s="13" t="s">
        <v>34</v>
      </c>
      <c r="AX295" s="13" t="s">
        <v>78</v>
      </c>
      <c r="AY295" s="245" t="s">
        <v>150</v>
      </c>
    </row>
    <row r="296" s="14" customFormat="1">
      <c r="A296" s="14"/>
      <c r="B296" s="246"/>
      <c r="C296" s="247"/>
      <c r="D296" s="237" t="s">
        <v>220</v>
      </c>
      <c r="E296" s="248" t="s">
        <v>1</v>
      </c>
      <c r="F296" s="249" t="s">
        <v>472</v>
      </c>
      <c r="G296" s="247"/>
      <c r="H296" s="250">
        <v>273.04000000000002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4"/>
      <c r="U296" s="255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220</v>
      </c>
      <c r="AU296" s="256" t="s">
        <v>88</v>
      </c>
      <c r="AV296" s="14" t="s">
        <v>88</v>
      </c>
      <c r="AW296" s="14" t="s">
        <v>34</v>
      </c>
      <c r="AX296" s="14" t="s">
        <v>78</v>
      </c>
      <c r="AY296" s="256" t="s">
        <v>150</v>
      </c>
    </row>
    <row r="297" s="13" customFormat="1">
      <c r="A297" s="13"/>
      <c r="B297" s="235"/>
      <c r="C297" s="236"/>
      <c r="D297" s="237" t="s">
        <v>220</v>
      </c>
      <c r="E297" s="238" t="s">
        <v>1</v>
      </c>
      <c r="F297" s="239" t="s">
        <v>473</v>
      </c>
      <c r="G297" s="236"/>
      <c r="H297" s="238" t="s">
        <v>1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3"/>
      <c r="U297" s="244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220</v>
      </c>
      <c r="AU297" s="245" t="s">
        <v>88</v>
      </c>
      <c r="AV297" s="13" t="s">
        <v>86</v>
      </c>
      <c r="AW297" s="13" t="s">
        <v>34</v>
      </c>
      <c r="AX297" s="13" t="s">
        <v>78</v>
      </c>
      <c r="AY297" s="245" t="s">
        <v>150</v>
      </c>
    </row>
    <row r="298" s="14" customFormat="1">
      <c r="A298" s="14"/>
      <c r="B298" s="246"/>
      <c r="C298" s="247"/>
      <c r="D298" s="237" t="s">
        <v>220</v>
      </c>
      <c r="E298" s="248" t="s">
        <v>1</v>
      </c>
      <c r="F298" s="249" t="s">
        <v>474</v>
      </c>
      <c r="G298" s="247"/>
      <c r="H298" s="250">
        <v>1233.53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4"/>
      <c r="U298" s="255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220</v>
      </c>
      <c r="AU298" s="256" t="s">
        <v>88</v>
      </c>
      <c r="AV298" s="14" t="s">
        <v>88</v>
      </c>
      <c r="AW298" s="14" t="s">
        <v>34</v>
      </c>
      <c r="AX298" s="14" t="s">
        <v>78</v>
      </c>
      <c r="AY298" s="256" t="s">
        <v>150</v>
      </c>
    </row>
    <row r="299" s="15" customFormat="1">
      <c r="A299" s="15"/>
      <c r="B299" s="257"/>
      <c r="C299" s="258"/>
      <c r="D299" s="237" t="s">
        <v>220</v>
      </c>
      <c r="E299" s="259" t="s">
        <v>1</v>
      </c>
      <c r="F299" s="260" t="s">
        <v>263</v>
      </c>
      <c r="G299" s="258"/>
      <c r="H299" s="261">
        <v>1506.5699999999999</v>
      </c>
      <c r="I299" s="262"/>
      <c r="J299" s="258"/>
      <c r="K299" s="258"/>
      <c r="L299" s="263"/>
      <c r="M299" s="264"/>
      <c r="N299" s="265"/>
      <c r="O299" s="265"/>
      <c r="P299" s="265"/>
      <c r="Q299" s="265"/>
      <c r="R299" s="265"/>
      <c r="S299" s="265"/>
      <c r="T299" s="265"/>
      <c r="U299" s="266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7" t="s">
        <v>220</v>
      </c>
      <c r="AU299" s="267" t="s">
        <v>88</v>
      </c>
      <c r="AV299" s="15" t="s">
        <v>167</v>
      </c>
      <c r="AW299" s="15" t="s">
        <v>34</v>
      </c>
      <c r="AX299" s="15" t="s">
        <v>86</v>
      </c>
      <c r="AY299" s="267" t="s">
        <v>150</v>
      </c>
    </row>
    <row r="300" s="2" customFormat="1" ht="24.15" customHeight="1">
      <c r="A300" s="38"/>
      <c r="B300" s="39"/>
      <c r="C300" s="268" t="s">
        <v>475</v>
      </c>
      <c r="D300" s="268" t="s">
        <v>417</v>
      </c>
      <c r="E300" s="269" t="s">
        <v>476</v>
      </c>
      <c r="F300" s="270" t="s">
        <v>477</v>
      </c>
      <c r="G300" s="271" t="s">
        <v>218</v>
      </c>
      <c r="H300" s="272">
        <v>1732.556</v>
      </c>
      <c r="I300" s="273"/>
      <c r="J300" s="274">
        <f>ROUND(I300*H300,2)</f>
        <v>0</v>
      </c>
      <c r="K300" s="270" t="s">
        <v>157</v>
      </c>
      <c r="L300" s="275"/>
      <c r="M300" s="276" t="s">
        <v>1</v>
      </c>
      <c r="N300" s="277" t="s">
        <v>43</v>
      </c>
      <c r="O300" s="91"/>
      <c r="P300" s="226">
        <f>O300*H300</f>
        <v>0</v>
      </c>
      <c r="Q300" s="226">
        <v>0.00029999999999999997</v>
      </c>
      <c r="R300" s="226">
        <f>Q300*H300</f>
        <v>0.51976679999999997</v>
      </c>
      <c r="S300" s="226">
        <v>0</v>
      </c>
      <c r="T300" s="226">
        <f>S300*H300</f>
        <v>0</v>
      </c>
      <c r="U300" s="227" t="s">
        <v>1</v>
      </c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8" t="s">
        <v>185</v>
      </c>
      <c r="AT300" s="228" t="s">
        <v>417</v>
      </c>
      <c r="AU300" s="228" t="s">
        <v>88</v>
      </c>
      <c r="AY300" s="17" t="s">
        <v>150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7" t="s">
        <v>86</v>
      </c>
      <c r="BK300" s="229">
        <f>ROUND(I300*H300,2)</f>
        <v>0</v>
      </c>
      <c r="BL300" s="17" t="s">
        <v>167</v>
      </c>
      <c r="BM300" s="228" t="s">
        <v>478</v>
      </c>
    </row>
    <row r="301" s="14" customFormat="1">
      <c r="A301" s="14"/>
      <c r="B301" s="246"/>
      <c r="C301" s="247"/>
      <c r="D301" s="237" t="s">
        <v>220</v>
      </c>
      <c r="E301" s="247"/>
      <c r="F301" s="249" t="s">
        <v>479</v>
      </c>
      <c r="G301" s="247"/>
      <c r="H301" s="250">
        <v>1732.556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4"/>
      <c r="U301" s="255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220</v>
      </c>
      <c r="AU301" s="256" t="s">
        <v>88</v>
      </c>
      <c r="AV301" s="14" t="s">
        <v>88</v>
      </c>
      <c r="AW301" s="14" t="s">
        <v>4</v>
      </c>
      <c r="AX301" s="14" t="s">
        <v>86</v>
      </c>
      <c r="AY301" s="256" t="s">
        <v>150</v>
      </c>
    </row>
    <row r="302" s="2" customFormat="1" ht="24.15" customHeight="1">
      <c r="A302" s="38"/>
      <c r="B302" s="39"/>
      <c r="C302" s="217" t="s">
        <v>480</v>
      </c>
      <c r="D302" s="217" t="s">
        <v>153</v>
      </c>
      <c r="E302" s="218" t="s">
        <v>481</v>
      </c>
      <c r="F302" s="219" t="s">
        <v>482</v>
      </c>
      <c r="G302" s="220" t="s">
        <v>284</v>
      </c>
      <c r="H302" s="221">
        <v>51.963999999999999</v>
      </c>
      <c r="I302" s="222"/>
      <c r="J302" s="223">
        <f>ROUND(I302*H302,2)</f>
        <v>0</v>
      </c>
      <c r="K302" s="219" t="s">
        <v>157</v>
      </c>
      <c r="L302" s="44"/>
      <c r="M302" s="224" t="s">
        <v>1</v>
      </c>
      <c r="N302" s="225" t="s">
        <v>43</v>
      </c>
      <c r="O302" s="91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6">
        <f>S302*H302</f>
        <v>0</v>
      </c>
      <c r="U302" s="227" t="s">
        <v>1</v>
      </c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8" t="s">
        <v>167</v>
      </c>
      <c r="AT302" s="228" t="s">
        <v>153</v>
      </c>
      <c r="AU302" s="228" t="s">
        <v>88</v>
      </c>
      <c r="AY302" s="17" t="s">
        <v>150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7" t="s">
        <v>86</v>
      </c>
      <c r="BK302" s="229">
        <f>ROUND(I302*H302,2)</f>
        <v>0</v>
      </c>
      <c r="BL302" s="17" t="s">
        <v>167</v>
      </c>
      <c r="BM302" s="228" t="s">
        <v>483</v>
      </c>
    </row>
    <row r="303" s="13" customFormat="1">
      <c r="A303" s="13"/>
      <c r="B303" s="235"/>
      <c r="C303" s="236"/>
      <c r="D303" s="237" t="s">
        <v>220</v>
      </c>
      <c r="E303" s="238" t="s">
        <v>1</v>
      </c>
      <c r="F303" s="239" t="s">
        <v>311</v>
      </c>
      <c r="G303" s="236"/>
      <c r="H303" s="238" t="s">
        <v>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3"/>
      <c r="U303" s="244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220</v>
      </c>
      <c r="AU303" s="245" t="s">
        <v>88</v>
      </c>
      <c r="AV303" s="13" t="s">
        <v>86</v>
      </c>
      <c r="AW303" s="13" t="s">
        <v>34</v>
      </c>
      <c r="AX303" s="13" t="s">
        <v>78</v>
      </c>
      <c r="AY303" s="245" t="s">
        <v>150</v>
      </c>
    </row>
    <row r="304" s="14" customFormat="1">
      <c r="A304" s="14"/>
      <c r="B304" s="246"/>
      <c r="C304" s="247"/>
      <c r="D304" s="237" t="s">
        <v>220</v>
      </c>
      <c r="E304" s="248" t="s">
        <v>1</v>
      </c>
      <c r="F304" s="249" t="s">
        <v>484</v>
      </c>
      <c r="G304" s="247"/>
      <c r="H304" s="250">
        <v>4.1600000000000001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4"/>
      <c r="U304" s="255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6" t="s">
        <v>220</v>
      </c>
      <c r="AU304" s="256" t="s">
        <v>88</v>
      </c>
      <c r="AV304" s="14" t="s">
        <v>88</v>
      </c>
      <c r="AW304" s="14" t="s">
        <v>34</v>
      </c>
      <c r="AX304" s="14" t="s">
        <v>78</v>
      </c>
      <c r="AY304" s="256" t="s">
        <v>150</v>
      </c>
    </row>
    <row r="305" s="13" customFormat="1">
      <c r="A305" s="13"/>
      <c r="B305" s="235"/>
      <c r="C305" s="236"/>
      <c r="D305" s="237" t="s">
        <v>220</v>
      </c>
      <c r="E305" s="238" t="s">
        <v>1</v>
      </c>
      <c r="F305" s="239" t="s">
        <v>305</v>
      </c>
      <c r="G305" s="236"/>
      <c r="H305" s="238" t="s">
        <v>1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3"/>
      <c r="U305" s="244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220</v>
      </c>
      <c r="AU305" s="245" t="s">
        <v>88</v>
      </c>
      <c r="AV305" s="13" t="s">
        <v>86</v>
      </c>
      <c r="AW305" s="13" t="s">
        <v>34</v>
      </c>
      <c r="AX305" s="13" t="s">
        <v>78</v>
      </c>
      <c r="AY305" s="245" t="s">
        <v>150</v>
      </c>
    </row>
    <row r="306" s="14" customFormat="1">
      <c r="A306" s="14"/>
      <c r="B306" s="246"/>
      <c r="C306" s="247"/>
      <c r="D306" s="237" t="s">
        <v>220</v>
      </c>
      <c r="E306" s="248" t="s">
        <v>1</v>
      </c>
      <c r="F306" s="249" t="s">
        <v>485</v>
      </c>
      <c r="G306" s="247"/>
      <c r="H306" s="250">
        <v>47.804000000000002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4"/>
      <c r="U306" s="255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220</v>
      </c>
      <c r="AU306" s="256" t="s">
        <v>88</v>
      </c>
      <c r="AV306" s="14" t="s">
        <v>88</v>
      </c>
      <c r="AW306" s="14" t="s">
        <v>34</v>
      </c>
      <c r="AX306" s="14" t="s">
        <v>78</v>
      </c>
      <c r="AY306" s="256" t="s">
        <v>150</v>
      </c>
    </row>
    <row r="307" s="15" customFormat="1">
      <c r="A307" s="15"/>
      <c r="B307" s="257"/>
      <c r="C307" s="258"/>
      <c r="D307" s="237" t="s">
        <v>220</v>
      </c>
      <c r="E307" s="259" t="s">
        <v>1</v>
      </c>
      <c r="F307" s="260" t="s">
        <v>263</v>
      </c>
      <c r="G307" s="258"/>
      <c r="H307" s="261">
        <v>51.963999999999999</v>
      </c>
      <c r="I307" s="262"/>
      <c r="J307" s="258"/>
      <c r="K307" s="258"/>
      <c r="L307" s="263"/>
      <c r="M307" s="264"/>
      <c r="N307" s="265"/>
      <c r="O307" s="265"/>
      <c r="P307" s="265"/>
      <c r="Q307" s="265"/>
      <c r="R307" s="265"/>
      <c r="S307" s="265"/>
      <c r="T307" s="265"/>
      <c r="U307" s="266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7" t="s">
        <v>220</v>
      </c>
      <c r="AU307" s="267" t="s">
        <v>88</v>
      </c>
      <c r="AV307" s="15" t="s">
        <v>167</v>
      </c>
      <c r="AW307" s="15" t="s">
        <v>34</v>
      </c>
      <c r="AX307" s="15" t="s">
        <v>86</v>
      </c>
      <c r="AY307" s="267" t="s">
        <v>150</v>
      </c>
    </row>
    <row r="308" s="2" customFormat="1" ht="16.5" customHeight="1">
      <c r="A308" s="38"/>
      <c r="B308" s="39"/>
      <c r="C308" s="268" t="s">
        <v>486</v>
      </c>
      <c r="D308" s="268" t="s">
        <v>417</v>
      </c>
      <c r="E308" s="269" t="s">
        <v>487</v>
      </c>
      <c r="F308" s="270" t="s">
        <v>488</v>
      </c>
      <c r="G308" s="271" t="s">
        <v>388</v>
      </c>
      <c r="H308" s="272">
        <v>103.928</v>
      </c>
      <c r="I308" s="273"/>
      <c r="J308" s="274">
        <f>ROUND(I308*H308,2)</f>
        <v>0</v>
      </c>
      <c r="K308" s="270" t="s">
        <v>157</v>
      </c>
      <c r="L308" s="275"/>
      <c r="M308" s="276" t="s">
        <v>1</v>
      </c>
      <c r="N308" s="277" t="s">
        <v>43</v>
      </c>
      <c r="O308" s="91"/>
      <c r="P308" s="226">
        <f>O308*H308</f>
        <v>0</v>
      </c>
      <c r="Q308" s="226">
        <v>1</v>
      </c>
      <c r="R308" s="226">
        <f>Q308*H308</f>
        <v>103.928</v>
      </c>
      <c r="S308" s="226">
        <v>0</v>
      </c>
      <c r="T308" s="226">
        <f>S308*H308</f>
        <v>0</v>
      </c>
      <c r="U308" s="227" t="s">
        <v>1</v>
      </c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8" t="s">
        <v>185</v>
      </c>
      <c r="AT308" s="228" t="s">
        <v>417</v>
      </c>
      <c r="AU308" s="228" t="s">
        <v>88</v>
      </c>
      <c r="AY308" s="17" t="s">
        <v>150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7" t="s">
        <v>86</v>
      </c>
      <c r="BK308" s="229">
        <f>ROUND(I308*H308,2)</f>
        <v>0</v>
      </c>
      <c r="BL308" s="17" t="s">
        <v>167</v>
      </c>
      <c r="BM308" s="228" t="s">
        <v>489</v>
      </c>
    </row>
    <row r="309" s="14" customFormat="1">
      <c r="A309" s="14"/>
      <c r="B309" s="246"/>
      <c r="C309" s="247"/>
      <c r="D309" s="237" t="s">
        <v>220</v>
      </c>
      <c r="E309" s="247"/>
      <c r="F309" s="249" t="s">
        <v>490</v>
      </c>
      <c r="G309" s="247"/>
      <c r="H309" s="250">
        <v>103.928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4"/>
      <c r="U309" s="255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220</v>
      </c>
      <c r="AU309" s="256" t="s">
        <v>88</v>
      </c>
      <c r="AV309" s="14" t="s">
        <v>88</v>
      </c>
      <c r="AW309" s="14" t="s">
        <v>4</v>
      </c>
      <c r="AX309" s="14" t="s">
        <v>86</v>
      </c>
      <c r="AY309" s="256" t="s">
        <v>150</v>
      </c>
    </row>
    <row r="310" s="2" customFormat="1" ht="24.15" customHeight="1">
      <c r="A310" s="38"/>
      <c r="B310" s="39"/>
      <c r="C310" s="217" t="s">
        <v>491</v>
      </c>
      <c r="D310" s="217" t="s">
        <v>153</v>
      </c>
      <c r="E310" s="218" t="s">
        <v>492</v>
      </c>
      <c r="F310" s="219" t="s">
        <v>493</v>
      </c>
      <c r="G310" s="220" t="s">
        <v>284</v>
      </c>
      <c r="H310" s="221">
        <v>10.393000000000001</v>
      </c>
      <c r="I310" s="222"/>
      <c r="J310" s="223">
        <f>ROUND(I310*H310,2)</f>
        <v>0</v>
      </c>
      <c r="K310" s="219" t="s">
        <v>494</v>
      </c>
      <c r="L310" s="44"/>
      <c r="M310" s="224" t="s">
        <v>1</v>
      </c>
      <c r="N310" s="225" t="s">
        <v>43</v>
      </c>
      <c r="O310" s="91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6">
        <f>S310*H310</f>
        <v>0</v>
      </c>
      <c r="U310" s="227" t="s">
        <v>1</v>
      </c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8" t="s">
        <v>167</v>
      </c>
      <c r="AT310" s="228" t="s">
        <v>153</v>
      </c>
      <c r="AU310" s="228" t="s">
        <v>88</v>
      </c>
      <c r="AY310" s="17" t="s">
        <v>150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7" t="s">
        <v>86</v>
      </c>
      <c r="BK310" s="229">
        <f>ROUND(I310*H310,2)</f>
        <v>0</v>
      </c>
      <c r="BL310" s="17" t="s">
        <v>167</v>
      </c>
      <c r="BM310" s="228" t="s">
        <v>495</v>
      </c>
    </row>
    <row r="311" s="13" customFormat="1">
      <c r="A311" s="13"/>
      <c r="B311" s="235"/>
      <c r="C311" s="236"/>
      <c r="D311" s="237" t="s">
        <v>220</v>
      </c>
      <c r="E311" s="238" t="s">
        <v>1</v>
      </c>
      <c r="F311" s="239" t="s">
        <v>311</v>
      </c>
      <c r="G311" s="236"/>
      <c r="H311" s="238" t="s">
        <v>1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3"/>
      <c r="U311" s="244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220</v>
      </c>
      <c r="AU311" s="245" t="s">
        <v>88</v>
      </c>
      <c r="AV311" s="13" t="s">
        <v>86</v>
      </c>
      <c r="AW311" s="13" t="s">
        <v>34</v>
      </c>
      <c r="AX311" s="13" t="s">
        <v>78</v>
      </c>
      <c r="AY311" s="245" t="s">
        <v>150</v>
      </c>
    </row>
    <row r="312" s="14" customFormat="1">
      <c r="A312" s="14"/>
      <c r="B312" s="246"/>
      <c r="C312" s="247"/>
      <c r="D312" s="237" t="s">
        <v>220</v>
      </c>
      <c r="E312" s="248" t="s">
        <v>1</v>
      </c>
      <c r="F312" s="249" t="s">
        <v>496</v>
      </c>
      <c r="G312" s="247"/>
      <c r="H312" s="250">
        <v>0.83199999999999996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4"/>
      <c r="U312" s="255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220</v>
      </c>
      <c r="AU312" s="256" t="s">
        <v>88</v>
      </c>
      <c r="AV312" s="14" t="s">
        <v>88</v>
      </c>
      <c r="AW312" s="14" t="s">
        <v>34</v>
      </c>
      <c r="AX312" s="14" t="s">
        <v>78</v>
      </c>
      <c r="AY312" s="256" t="s">
        <v>150</v>
      </c>
    </row>
    <row r="313" s="13" customFormat="1">
      <c r="A313" s="13"/>
      <c r="B313" s="235"/>
      <c r="C313" s="236"/>
      <c r="D313" s="237" t="s">
        <v>220</v>
      </c>
      <c r="E313" s="238" t="s">
        <v>1</v>
      </c>
      <c r="F313" s="239" t="s">
        <v>305</v>
      </c>
      <c r="G313" s="236"/>
      <c r="H313" s="238" t="s">
        <v>1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3"/>
      <c r="U313" s="244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220</v>
      </c>
      <c r="AU313" s="245" t="s">
        <v>88</v>
      </c>
      <c r="AV313" s="13" t="s">
        <v>86</v>
      </c>
      <c r="AW313" s="13" t="s">
        <v>34</v>
      </c>
      <c r="AX313" s="13" t="s">
        <v>78</v>
      </c>
      <c r="AY313" s="245" t="s">
        <v>150</v>
      </c>
    </row>
    <row r="314" s="14" customFormat="1">
      <c r="A314" s="14"/>
      <c r="B314" s="246"/>
      <c r="C314" s="247"/>
      <c r="D314" s="237" t="s">
        <v>220</v>
      </c>
      <c r="E314" s="248" t="s">
        <v>1</v>
      </c>
      <c r="F314" s="249" t="s">
        <v>497</v>
      </c>
      <c r="G314" s="247"/>
      <c r="H314" s="250">
        <v>9.5609999999999999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4"/>
      <c r="U314" s="255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220</v>
      </c>
      <c r="AU314" s="256" t="s">
        <v>88</v>
      </c>
      <c r="AV314" s="14" t="s">
        <v>88</v>
      </c>
      <c r="AW314" s="14" t="s">
        <v>34</v>
      </c>
      <c r="AX314" s="14" t="s">
        <v>78</v>
      </c>
      <c r="AY314" s="256" t="s">
        <v>150</v>
      </c>
    </row>
    <row r="315" s="15" customFormat="1">
      <c r="A315" s="15"/>
      <c r="B315" s="257"/>
      <c r="C315" s="258"/>
      <c r="D315" s="237" t="s">
        <v>220</v>
      </c>
      <c r="E315" s="259" t="s">
        <v>1</v>
      </c>
      <c r="F315" s="260" t="s">
        <v>263</v>
      </c>
      <c r="G315" s="258"/>
      <c r="H315" s="261">
        <v>10.393000000000001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5"/>
      <c r="U315" s="266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7" t="s">
        <v>220</v>
      </c>
      <c r="AU315" s="267" t="s">
        <v>88</v>
      </c>
      <c r="AV315" s="15" t="s">
        <v>167</v>
      </c>
      <c r="AW315" s="15" t="s">
        <v>34</v>
      </c>
      <c r="AX315" s="15" t="s">
        <v>86</v>
      </c>
      <c r="AY315" s="267" t="s">
        <v>150</v>
      </c>
    </row>
    <row r="316" s="2" customFormat="1" ht="16.5" customHeight="1">
      <c r="A316" s="38"/>
      <c r="B316" s="39"/>
      <c r="C316" s="268" t="s">
        <v>498</v>
      </c>
      <c r="D316" s="268" t="s">
        <v>417</v>
      </c>
      <c r="E316" s="269" t="s">
        <v>499</v>
      </c>
      <c r="F316" s="270" t="s">
        <v>500</v>
      </c>
      <c r="G316" s="271" t="s">
        <v>388</v>
      </c>
      <c r="H316" s="272">
        <v>20.786000000000001</v>
      </c>
      <c r="I316" s="273"/>
      <c r="J316" s="274">
        <f>ROUND(I316*H316,2)</f>
        <v>0</v>
      </c>
      <c r="K316" s="270" t="s">
        <v>157</v>
      </c>
      <c r="L316" s="275"/>
      <c r="M316" s="276" t="s">
        <v>1</v>
      </c>
      <c r="N316" s="277" t="s">
        <v>43</v>
      </c>
      <c r="O316" s="91"/>
      <c r="P316" s="226">
        <f>O316*H316</f>
        <v>0</v>
      </c>
      <c r="Q316" s="226">
        <v>1</v>
      </c>
      <c r="R316" s="226">
        <f>Q316*H316</f>
        <v>20.786000000000001</v>
      </c>
      <c r="S316" s="226">
        <v>0</v>
      </c>
      <c r="T316" s="226">
        <f>S316*H316</f>
        <v>0</v>
      </c>
      <c r="U316" s="227" t="s">
        <v>1</v>
      </c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8" t="s">
        <v>185</v>
      </c>
      <c r="AT316" s="228" t="s">
        <v>417</v>
      </c>
      <c r="AU316" s="228" t="s">
        <v>88</v>
      </c>
      <c r="AY316" s="17" t="s">
        <v>150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7" t="s">
        <v>86</v>
      </c>
      <c r="BK316" s="229">
        <f>ROUND(I316*H316,2)</f>
        <v>0</v>
      </c>
      <c r="BL316" s="17" t="s">
        <v>167</v>
      </c>
      <c r="BM316" s="228" t="s">
        <v>501</v>
      </c>
    </row>
    <row r="317" s="14" customFormat="1">
      <c r="A317" s="14"/>
      <c r="B317" s="246"/>
      <c r="C317" s="247"/>
      <c r="D317" s="237" t="s">
        <v>220</v>
      </c>
      <c r="E317" s="247"/>
      <c r="F317" s="249" t="s">
        <v>502</v>
      </c>
      <c r="G317" s="247"/>
      <c r="H317" s="250">
        <v>20.786000000000001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4"/>
      <c r="U317" s="255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220</v>
      </c>
      <c r="AU317" s="256" t="s">
        <v>88</v>
      </c>
      <c r="AV317" s="14" t="s">
        <v>88</v>
      </c>
      <c r="AW317" s="14" t="s">
        <v>4</v>
      </c>
      <c r="AX317" s="14" t="s">
        <v>86</v>
      </c>
      <c r="AY317" s="256" t="s">
        <v>150</v>
      </c>
    </row>
    <row r="318" s="2" customFormat="1" ht="16.5" customHeight="1">
      <c r="A318" s="38"/>
      <c r="B318" s="39"/>
      <c r="C318" s="217" t="s">
        <v>503</v>
      </c>
      <c r="D318" s="217" t="s">
        <v>153</v>
      </c>
      <c r="E318" s="218" t="s">
        <v>504</v>
      </c>
      <c r="F318" s="219" t="s">
        <v>505</v>
      </c>
      <c r="G318" s="220" t="s">
        <v>218</v>
      </c>
      <c r="H318" s="221">
        <v>529.93200000000002</v>
      </c>
      <c r="I318" s="222"/>
      <c r="J318" s="223">
        <f>ROUND(I318*H318,2)</f>
        <v>0</v>
      </c>
      <c r="K318" s="219" t="s">
        <v>1</v>
      </c>
      <c r="L318" s="44"/>
      <c r="M318" s="224" t="s">
        <v>1</v>
      </c>
      <c r="N318" s="225" t="s">
        <v>43</v>
      </c>
      <c r="O318" s="91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6">
        <f>S318*H318</f>
        <v>0</v>
      </c>
      <c r="U318" s="227" t="s">
        <v>1</v>
      </c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8" t="s">
        <v>167</v>
      </c>
      <c r="AT318" s="228" t="s">
        <v>153</v>
      </c>
      <c r="AU318" s="228" t="s">
        <v>88</v>
      </c>
      <c r="AY318" s="17" t="s">
        <v>150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7" t="s">
        <v>86</v>
      </c>
      <c r="BK318" s="229">
        <f>ROUND(I318*H318,2)</f>
        <v>0</v>
      </c>
      <c r="BL318" s="17" t="s">
        <v>167</v>
      </c>
      <c r="BM318" s="228" t="s">
        <v>506</v>
      </c>
    </row>
    <row r="319" s="14" customFormat="1">
      <c r="A319" s="14"/>
      <c r="B319" s="246"/>
      <c r="C319" s="247"/>
      <c r="D319" s="237" t="s">
        <v>220</v>
      </c>
      <c r="E319" s="248" t="s">
        <v>1</v>
      </c>
      <c r="F319" s="249" t="s">
        <v>507</v>
      </c>
      <c r="G319" s="247"/>
      <c r="H319" s="250">
        <v>460.81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4"/>
      <c r="U319" s="255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220</v>
      </c>
      <c r="AU319" s="256" t="s">
        <v>88</v>
      </c>
      <c r="AV319" s="14" t="s">
        <v>88</v>
      </c>
      <c r="AW319" s="14" t="s">
        <v>34</v>
      </c>
      <c r="AX319" s="14" t="s">
        <v>86</v>
      </c>
      <c r="AY319" s="256" t="s">
        <v>150</v>
      </c>
    </row>
    <row r="320" s="14" customFormat="1">
      <c r="A320" s="14"/>
      <c r="B320" s="246"/>
      <c r="C320" s="247"/>
      <c r="D320" s="237" t="s">
        <v>220</v>
      </c>
      <c r="E320" s="247"/>
      <c r="F320" s="249" t="s">
        <v>508</v>
      </c>
      <c r="G320" s="247"/>
      <c r="H320" s="250">
        <v>529.93200000000002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4"/>
      <c r="U320" s="255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220</v>
      </c>
      <c r="AU320" s="256" t="s">
        <v>88</v>
      </c>
      <c r="AV320" s="14" t="s">
        <v>88</v>
      </c>
      <c r="AW320" s="14" t="s">
        <v>4</v>
      </c>
      <c r="AX320" s="14" t="s">
        <v>86</v>
      </c>
      <c r="AY320" s="256" t="s">
        <v>150</v>
      </c>
    </row>
    <row r="321" s="2" customFormat="1" ht="16.5" customHeight="1">
      <c r="A321" s="38"/>
      <c r="B321" s="39"/>
      <c r="C321" s="217" t="s">
        <v>509</v>
      </c>
      <c r="D321" s="217" t="s">
        <v>153</v>
      </c>
      <c r="E321" s="218" t="s">
        <v>510</v>
      </c>
      <c r="F321" s="219" t="s">
        <v>511</v>
      </c>
      <c r="G321" s="220" t="s">
        <v>218</v>
      </c>
      <c r="H321" s="221">
        <v>50.399999999999999</v>
      </c>
      <c r="I321" s="222"/>
      <c r="J321" s="223">
        <f>ROUND(I321*H321,2)</f>
        <v>0</v>
      </c>
      <c r="K321" s="219" t="s">
        <v>1</v>
      </c>
      <c r="L321" s="44"/>
      <c r="M321" s="224" t="s">
        <v>1</v>
      </c>
      <c r="N321" s="225" t="s">
        <v>43</v>
      </c>
      <c r="O321" s="91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6">
        <f>S321*H321</f>
        <v>0</v>
      </c>
      <c r="U321" s="227" t="s">
        <v>1</v>
      </c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8" t="s">
        <v>167</v>
      </c>
      <c r="AT321" s="228" t="s">
        <v>153</v>
      </c>
      <c r="AU321" s="228" t="s">
        <v>88</v>
      </c>
      <c r="AY321" s="17" t="s">
        <v>150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7" t="s">
        <v>86</v>
      </c>
      <c r="BK321" s="229">
        <f>ROUND(I321*H321,2)</f>
        <v>0</v>
      </c>
      <c r="BL321" s="17" t="s">
        <v>167</v>
      </c>
      <c r="BM321" s="228" t="s">
        <v>512</v>
      </c>
    </row>
    <row r="322" s="14" customFormat="1">
      <c r="A322" s="14"/>
      <c r="B322" s="246"/>
      <c r="C322" s="247"/>
      <c r="D322" s="237" t="s">
        <v>220</v>
      </c>
      <c r="E322" s="248" t="s">
        <v>1</v>
      </c>
      <c r="F322" s="249" t="s">
        <v>513</v>
      </c>
      <c r="G322" s="247"/>
      <c r="H322" s="250">
        <v>50.399999999999999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4"/>
      <c r="U322" s="255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220</v>
      </c>
      <c r="AU322" s="256" t="s">
        <v>88</v>
      </c>
      <c r="AV322" s="14" t="s">
        <v>88</v>
      </c>
      <c r="AW322" s="14" t="s">
        <v>34</v>
      </c>
      <c r="AX322" s="14" t="s">
        <v>86</v>
      </c>
      <c r="AY322" s="256" t="s">
        <v>150</v>
      </c>
    </row>
    <row r="323" s="12" customFormat="1" ht="22.8" customHeight="1">
      <c r="A323" s="12"/>
      <c r="B323" s="201"/>
      <c r="C323" s="202"/>
      <c r="D323" s="203" t="s">
        <v>77</v>
      </c>
      <c r="E323" s="215" t="s">
        <v>88</v>
      </c>
      <c r="F323" s="215" t="s">
        <v>514</v>
      </c>
      <c r="G323" s="202"/>
      <c r="H323" s="202"/>
      <c r="I323" s="205"/>
      <c r="J323" s="216">
        <f>BK323</f>
        <v>0</v>
      </c>
      <c r="K323" s="202"/>
      <c r="L323" s="207"/>
      <c r="M323" s="208"/>
      <c r="N323" s="209"/>
      <c r="O323" s="209"/>
      <c r="P323" s="210">
        <f>SUM(P324:P351)</f>
        <v>0</v>
      </c>
      <c r="Q323" s="209"/>
      <c r="R323" s="210">
        <f>SUM(R324:R351)</f>
        <v>330.42360549471999</v>
      </c>
      <c r="S323" s="209"/>
      <c r="T323" s="210">
        <f>SUM(T324:T351)</f>
        <v>0</v>
      </c>
      <c r="U323" s="211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2" t="s">
        <v>86</v>
      </c>
      <c r="AT323" s="213" t="s">
        <v>77</v>
      </c>
      <c r="AU323" s="213" t="s">
        <v>86</v>
      </c>
      <c r="AY323" s="212" t="s">
        <v>150</v>
      </c>
      <c r="BK323" s="214">
        <f>SUM(BK324:BK351)</f>
        <v>0</v>
      </c>
    </row>
    <row r="324" s="2" customFormat="1" ht="33" customHeight="1">
      <c r="A324" s="38"/>
      <c r="B324" s="39"/>
      <c r="C324" s="217" t="s">
        <v>515</v>
      </c>
      <c r="D324" s="217" t="s">
        <v>153</v>
      </c>
      <c r="E324" s="218" t="s">
        <v>516</v>
      </c>
      <c r="F324" s="219" t="s">
        <v>517</v>
      </c>
      <c r="G324" s="220" t="s">
        <v>218</v>
      </c>
      <c r="H324" s="221">
        <v>725.14800000000002</v>
      </c>
      <c r="I324" s="222"/>
      <c r="J324" s="223">
        <f>ROUND(I324*H324,2)</f>
        <v>0</v>
      </c>
      <c r="K324" s="219" t="s">
        <v>157</v>
      </c>
      <c r="L324" s="44"/>
      <c r="M324" s="224" t="s">
        <v>1</v>
      </c>
      <c r="N324" s="225" t="s">
        <v>43</v>
      </c>
      <c r="O324" s="91"/>
      <c r="P324" s="226">
        <f>O324*H324</f>
        <v>0</v>
      </c>
      <c r="Q324" s="226">
        <v>0.00030945000000000001</v>
      </c>
      <c r="R324" s="226">
        <f>Q324*H324</f>
        <v>0.22439704860000001</v>
      </c>
      <c r="S324" s="226">
        <v>0</v>
      </c>
      <c r="T324" s="226">
        <f>S324*H324</f>
        <v>0</v>
      </c>
      <c r="U324" s="227" t="s">
        <v>1</v>
      </c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8" t="s">
        <v>167</v>
      </c>
      <c r="AT324" s="228" t="s">
        <v>153</v>
      </c>
      <c r="AU324" s="228" t="s">
        <v>88</v>
      </c>
      <c r="AY324" s="17" t="s">
        <v>150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7" t="s">
        <v>86</v>
      </c>
      <c r="BK324" s="229">
        <f>ROUND(I324*H324,2)</f>
        <v>0</v>
      </c>
      <c r="BL324" s="17" t="s">
        <v>167</v>
      </c>
      <c r="BM324" s="228" t="s">
        <v>518</v>
      </c>
    </row>
    <row r="325" s="14" customFormat="1">
      <c r="A325" s="14"/>
      <c r="B325" s="246"/>
      <c r="C325" s="247"/>
      <c r="D325" s="237" t="s">
        <v>220</v>
      </c>
      <c r="E325" s="248" t="s">
        <v>1</v>
      </c>
      <c r="F325" s="249" t="s">
        <v>519</v>
      </c>
      <c r="G325" s="247"/>
      <c r="H325" s="250">
        <v>725.14800000000002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4"/>
      <c r="U325" s="255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220</v>
      </c>
      <c r="AU325" s="256" t="s">
        <v>88</v>
      </c>
      <c r="AV325" s="14" t="s">
        <v>88</v>
      </c>
      <c r="AW325" s="14" t="s">
        <v>34</v>
      </c>
      <c r="AX325" s="14" t="s">
        <v>86</v>
      </c>
      <c r="AY325" s="256" t="s">
        <v>150</v>
      </c>
    </row>
    <row r="326" s="2" customFormat="1" ht="24.15" customHeight="1">
      <c r="A326" s="38"/>
      <c r="B326" s="39"/>
      <c r="C326" s="268" t="s">
        <v>520</v>
      </c>
      <c r="D326" s="268" t="s">
        <v>417</v>
      </c>
      <c r="E326" s="269" t="s">
        <v>476</v>
      </c>
      <c r="F326" s="270" t="s">
        <v>477</v>
      </c>
      <c r="G326" s="271" t="s">
        <v>218</v>
      </c>
      <c r="H326" s="272">
        <v>833.91999999999996</v>
      </c>
      <c r="I326" s="273"/>
      <c r="J326" s="274">
        <f>ROUND(I326*H326,2)</f>
        <v>0</v>
      </c>
      <c r="K326" s="270" t="s">
        <v>157</v>
      </c>
      <c r="L326" s="275"/>
      <c r="M326" s="276" t="s">
        <v>1</v>
      </c>
      <c r="N326" s="277" t="s">
        <v>43</v>
      </c>
      <c r="O326" s="91"/>
      <c r="P326" s="226">
        <f>O326*H326</f>
        <v>0</v>
      </c>
      <c r="Q326" s="226">
        <v>0.00029999999999999997</v>
      </c>
      <c r="R326" s="226">
        <f>Q326*H326</f>
        <v>0.25017599999999995</v>
      </c>
      <c r="S326" s="226">
        <v>0</v>
      </c>
      <c r="T326" s="226">
        <f>S326*H326</f>
        <v>0</v>
      </c>
      <c r="U326" s="227" t="s">
        <v>1</v>
      </c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8" t="s">
        <v>185</v>
      </c>
      <c r="AT326" s="228" t="s">
        <v>417</v>
      </c>
      <c r="AU326" s="228" t="s">
        <v>88</v>
      </c>
      <c r="AY326" s="17" t="s">
        <v>150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7" t="s">
        <v>86</v>
      </c>
      <c r="BK326" s="229">
        <f>ROUND(I326*H326,2)</f>
        <v>0</v>
      </c>
      <c r="BL326" s="17" t="s">
        <v>167</v>
      </c>
      <c r="BM326" s="228" t="s">
        <v>521</v>
      </c>
    </row>
    <row r="327" s="14" customFormat="1">
      <c r="A327" s="14"/>
      <c r="B327" s="246"/>
      <c r="C327" s="247"/>
      <c r="D327" s="237" t="s">
        <v>220</v>
      </c>
      <c r="E327" s="247"/>
      <c r="F327" s="249" t="s">
        <v>522</v>
      </c>
      <c r="G327" s="247"/>
      <c r="H327" s="250">
        <v>833.91999999999996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4"/>
      <c r="U327" s="255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220</v>
      </c>
      <c r="AU327" s="256" t="s">
        <v>88</v>
      </c>
      <c r="AV327" s="14" t="s">
        <v>88</v>
      </c>
      <c r="AW327" s="14" t="s">
        <v>4</v>
      </c>
      <c r="AX327" s="14" t="s">
        <v>86</v>
      </c>
      <c r="AY327" s="256" t="s">
        <v>150</v>
      </c>
    </row>
    <row r="328" s="2" customFormat="1" ht="37.8" customHeight="1">
      <c r="A328" s="38"/>
      <c r="B328" s="39"/>
      <c r="C328" s="217" t="s">
        <v>523</v>
      </c>
      <c r="D328" s="217" t="s">
        <v>153</v>
      </c>
      <c r="E328" s="218" t="s">
        <v>524</v>
      </c>
      <c r="F328" s="219" t="s">
        <v>525</v>
      </c>
      <c r="G328" s="220" t="s">
        <v>253</v>
      </c>
      <c r="H328" s="221">
        <v>463.22000000000003</v>
      </c>
      <c r="I328" s="222"/>
      <c r="J328" s="223">
        <f>ROUND(I328*H328,2)</f>
        <v>0</v>
      </c>
      <c r="K328" s="219" t="s">
        <v>157</v>
      </c>
      <c r="L328" s="44"/>
      <c r="M328" s="224" t="s">
        <v>1</v>
      </c>
      <c r="N328" s="225" t="s">
        <v>43</v>
      </c>
      <c r="O328" s="91"/>
      <c r="P328" s="226">
        <f>O328*H328</f>
        <v>0</v>
      </c>
      <c r="Q328" s="226">
        <v>0.27411160000000001</v>
      </c>
      <c r="R328" s="226">
        <f>Q328*H328</f>
        <v>126.97397535200001</v>
      </c>
      <c r="S328" s="226">
        <v>0</v>
      </c>
      <c r="T328" s="226">
        <f>S328*H328</f>
        <v>0</v>
      </c>
      <c r="U328" s="227" t="s">
        <v>1</v>
      </c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8" t="s">
        <v>167</v>
      </c>
      <c r="AT328" s="228" t="s">
        <v>153</v>
      </c>
      <c r="AU328" s="228" t="s">
        <v>88</v>
      </c>
      <c r="AY328" s="17" t="s">
        <v>150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7" t="s">
        <v>86</v>
      </c>
      <c r="BK328" s="229">
        <f>ROUND(I328*H328,2)</f>
        <v>0</v>
      </c>
      <c r="BL328" s="17" t="s">
        <v>167</v>
      </c>
      <c r="BM328" s="228" t="s">
        <v>526</v>
      </c>
    </row>
    <row r="329" s="14" customFormat="1">
      <c r="A329" s="14"/>
      <c r="B329" s="246"/>
      <c r="C329" s="247"/>
      <c r="D329" s="237" t="s">
        <v>220</v>
      </c>
      <c r="E329" s="248" t="s">
        <v>1</v>
      </c>
      <c r="F329" s="249" t="s">
        <v>325</v>
      </c>
      <c r="G329" s="247"/>
      <c r="H329" s="250">
        <v>463.22000000000003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4"/>
      <c r="U329" s="255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220</v>
      </c>
      <c r="AU329" s="256" t="s">
        <v>88</v>
      </c>
      <c r="AV329" s="14" t="s">
        <v>88</v>
      </c>
      <c r="AW329" s="14" t="s">
        <v>34</v>
      </c>
      <c r="AX329" s="14" t="s">
        <v>86</v>
      </c>
      <c r="AY329" s="256" t="s">
        <v>150</v>
      </c>
    </row>
    <row r="330" s="2" customFormat="1" ht="37.8" customHeight="1">
      <c r="A330" s="38"/>
      <c r="B330" s="39"/>
      <c r="C330" s="217" t="s">
        <v>527</v>
      </c>
      <c r="D330" s="217" t="s">
        <v>153</v>
      </c>
      <c r="E330" s="218" t="s">
        <v>528</v>
      </c>
      <c r="F330" s="219" t="s">
        <v>529</v>
      </c>
      <c r="G330" s="220" t="s">
        <v>253</v>
      </c>
      <c r="H330" s="221">
        <v>47.899999999999999</v>
      </c>
      <c r="I330" s="222"/>
      <c r="J330" s="223">
        <f>ROUND(I330*H330,2)</f>
        <v>0</v>
      </c>
      <c r="K330" s="219" t="s">
        <v>157</v>
      </c>
      <c r="L330" s="44"/>
      <c r="M330" s="224" t="s">
        <v>1</v>
      </c>
      <c r="N330" s="225" t="s">
        <v>43</v>
      </c>
      <c r="O330" s="91"/>
      <c r="P330" s="226">
        <f>O330*H330</f>
        <v>0</v>
      </c>
      <c r="Q330" s="226">
        <v>0.31524400000000002</v>
      </c>
      <c r="R330" s="226">
        <f>Q330*H330</f>
        <v>15.1001876</v>
      </c>
      <c r="S330" s="226">
        <v>0</v>
      </c>
      <c r="T330" s="226">
        <f>S330*H330</f>
        <v>0</v>
      </c>
      <c r="U330" s="227" t="s">
        <v>1</v>
      </c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8" t="s">
        <v>167</v>
      </c>
      <c r="AT330" s="228" t="s">
        <v>153</v>
      </c>
      <c r="AU330" s="228" t="s">
        <v>88</v>
      </c>
      <c r="AY330" s="17" t="s">
        <v>150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7" t="s">
        <v>86</v>
      </c>
      <c r="BK330" s="229">
        <f>ROUND(I330*H330,2)</f>
        <v>0</v>
      </c>
      <c r="BL330" s="17" t="s">
        <v>167</v>
      </c>
      <c r="BM330" s="228" t="s">
        <v>530</v>
      </c>
    </row>
    <row r="331" s="14" customFormat="1">
      <c r="A331" s="14"/>
      <c r="B331" s="246"/>
      <c r="C331" s="247"/>
      <c r="D331" s="237" t="s">
        <v>220</v>
      </c>
      <c r="E331" s="248" t="s">
        <v>1</v>
      </c>
      <c r="F331" s="249" t="s">
        <v>327</v>
      </c>
      <c r="G331" s="247"/>
      <c r="H331" s="250">
        <v>47.899999999999999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4"/>
      <c r="U331" s="255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220</v>
      </c>
      <c r="AU331" s="256" t="s">
        <v>88</v>
      </c>
      <c r="AV331" s="14" t="s">
        <v>88</v>
      </c>
      <c r="AW331" s="14" t="s">
        <v>34</v>
      </c>
      <c r="AX331" s="14" t="s">
        <v>86</v>
      </c>
      <c r="AY331" s="256" t="s">
        <v>150</v>
      </c>
    </row>
    <row r="332" s="2" customFormat="1" ht="24.15" customHeight="1">
      <c r="A332" s="38"/>
      <c r="B332" s="39"/>
      <c r="C332" s="217" t="s">
        <v>531</v>
      </c>
      <c r="D332" s="217" t="s">
        <v>153</v>
      </c>
      <c r="E332" s="218" t="s">
        <v>532</v>
      </c>
      <c r="F332" s="219" t="s">
        <v>533</v>
      </c>
      <c r="G332" s="220" t="s">
        <v>253</v>
      </c>
      <c r="H332" s="221">
        <v>476.69999999999999</v>
      </c>
      <c r="I332" s="222"/>
      <c r="J332" s="223">
        <f>ROUND(I332*H332,2)</f>
        <v>0</v>
      </c>
      <c r="K332" s="219" t="s">
        <v>157</v>
      </c>
      <c r="L332" s="44"/>
      <c r="M332" s="224" t="s">
        <v>1</v>
      </c>
      <c r="N332" s="225" t="s">
        <v>43</v>
      </c>
      <c r="O332" s="91"/>
      <c r="P332" s="226">
        <f>O332*H332</f>
        <v>0</v>
      </c>
      <c r="Q332" s="226">
        <v>0.00133</v>
      </c>
      <c r="R332" s="226">
        <f>Q332*H332</f>
        <v>0.63401099999999999</v>
      </c>
      <c r="S332" s="226">
        <v>0</v>
      </c>
      <c r="T332" s="226">
        <f>S332*H332</f>
        <v>0</v>
      </c>
      <c r="U332" s="227" t="s">
        <v>1</v>
      </c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8" t="s">
        <v>167</v>
      </c>
      <c r="AT332" s="228" t="s">
        <v>153</v>
      </c>
      <c r="AU332" s="228" t="s">
        <v>88</v>
      </c>
      <c r="AY332" s="17" t="s">
        <v>150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7" t="s">
        <v>86</v>
      </c>
      <c r="BK332" s="229">
        <f>ROUND(I332*H332,2)</f>
        <v>0</v>
      </c>
      <c r="BL332" s="17" t="s">
        <v>167</v>
      </c>
      <c r="BM332" s="228" t="s">
        <v>534</v>
      </c>
    </row>
    <row r="333" s="14" customFormat="1">
      <c r="A333" s="14"/>
      <c r="B333" s="246"/>
      <c r="C333" s="247"/>
      <c r="D333" s="237" t="s">
        <v>220</v>
      </c>
      <c r="E333" s="248" t="s">
        <v>1</v>
      </c>
      <c r="F333" s="249" t="s">
        <v>535</v>
      </c>
      <c r="G333" s="247"/>
      <c r="H333" s="250">
        <v>476.69999999999999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4"/>
      <c r="U333" s="255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6" t="s">
        <v>220</v>
      </c>
      <c r="AU333" s="256" t="s">
        <v>88</v>
      </c>
      <c r="AV333" s="14" t="s">
        <v>88</v>
      </c>
      <c r="AW333" s="14" t="s">
        <v>34</v>
      </c>
      <c r="AX333" s="14" t="s">
        <v>86</v>
      </c>
      <c r="AY333" s="256" t="s">
        <v>150</v>
      </c>
    </row>
    <row r="334" s="2" customFormat="1" ht="16.5" customHeight="1">
      <c r="A334" s="38"/>
      <c r="B334" s="39"/>
      <c r="C334" s="217" t="s">
        <v>536</v>
      </c>
      <c r="D334" s="217" t="s">
        <v>153</v>
      </c>
      <c r="E334" s="218" t="s">
        <v>537</v>
      </c>
      <c r="F334" s="219" t="s">
        <v>538</v>
      </c>
      <c r="G334" s="220" t="s">
        <v>284</v>
      </c>
      <c r="H334" s="221">
        <v>3.0449999999999999</v>
      </c>
      <c r="I334" s="222"/>
      <c r="J334" s="223">
        <f>ROUND(I334*H334,2)</f>
        <v>0</v>
      </c>
      <c r="K334" s="219" t="s">
        <v>157</v>
      </c>
      <c r="L334" s="44"/>
      <c r="M334" s="224" t="s">
        <v>1</v>
      </c>
      <c r="N334" s="225" t="s">
        <v>43</v>
      </c>
      <c r="O334" s="91"/>
      <c r="P334" s="226">
        <f>O334*H334</f>
        <v>0</v>
      </c>
      <c r="Q334" s="226">
        <v>2.3010199999999998</v>
      </c>
      <c r="R334" s="226">
        <f>Q334*H334</f>
        <v>7.0066058999999994</v>
      </c>
      <c r="S334" s="226">
        <v>0</v>
      </c>
      <c r="T334" s="226">
        <f>S334*H334</f>
        <v>0</v>
      </c>
      <c r="U334" s="227" t="s">
        <v>1</v>
      </c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8" t="s">
        <v>167</v>
      </c>
      <c r="AT334" s="228" t="s">
        <v>153</v>
      </c>
      <c r="AU334" s="228" t="s">
        <v>88</v>
      </c>
      <c r="AY334" s="17" t="s">
        <v>150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7" t="s">
        <v>86</v>
      </c>
      <c r="BK334" s="229">
        <f>ROUND(I334*H334,2)</f>
        <v>0</v>
      </c>
      <c r="BL334" s="17" t="s">
        <v>167</v>
      </c>
      <c r="BM334" s="228" t="s">
        <v>539</v>
      </c>
    </row>
    <row r="335" s="14" customFormat="1">
      <c r="A335" s="14"/>
      <c r="B335" s="246"/>
      <c r="C335" s="247"/>
      <c r="D335" s="237" t="s">
        <v>220</v>
      </c>
      <c r="E335" s="248" t="s">
        <v>1</v>
      </c>
      <c r="F335" s="249" t="s">
        <v>540</v>
      </c>
      <c r="G335" s="247"/>
      <c r="H335" s="250">
        <v>3.0449999999999999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4"/>
      <c r="U335" s="255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220</v>
      </c>
      <c r="AU335" s="256" t="s">
        <v>88</v>
      </c>
      <c r="AV335" s="14" t="s">
        <v>88</v>
      </c>
      <c r="AW335" s="14" t="s">
        <v>34</v>
      </c>
      <c r="AX335" s="14" t="s">
        <v>86</v>
      </c>
      <c r="AY335" s="256" t="s">
        <v>150</v>
      </c>
    </row>
    <row r="336" s="2" customFormat="1" ht="24.15" customHeight="1">
      <c r="A336" s="38"/>
      <c r="B336" s="39"/>
      <c r="C336" s="217" t="s">
        <v>541</v>
      </c>
      <c r="D336" s="217" t="s">
        <v>153</v>
      </c>
      <c r="E336" s="218" t="s">
        <v>542</v>
      </c>
      <c r="F336" s="219" t="s">
        <v>543</v>
      </c>
      <c r="G336" s="220" t="s">
        <v>284</v>
      </c>
      <c r="H336" s="221">
        <v>69.498000000000005</v>
      </c>
      <c r="I336" s="222"/>
      <c r="J336" s="223">
        <f>ROUND(I336*H336,2)</f>
        <v>0</v>
      </c>
      <c r="K336" s="219" t="s">
        <v>157</v>
      </c>
      <c r="L336" s="44"/>
      <c r="M336" s="224" t="s">
        <v>1</v>
      </c>
      <c r="N336" s="225" t="s">
        <v>43</v>
      </c>
      <c r="O336" s="91"/>
      <c r="P336" s="226">
        <f>O336*H336</f>
        <v>0</v>
      </c>
      <c r="Q336" s="226">
        <v>2.5018699999999998</v>
      </c>
      <c r="R336" s="226">
        <f>Q336*H336</f>
        <v>173.87496125999999</v>
      </c>
      <c r="S336" s="226">
        <v>0</v>
      </c>
      <c r="T336" s="226">
        <f>S336*H336</f>
        <v>0</v>
      </c>
      <c r="U336" s="227" t="s">
        <v>1</v>
      </c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8" t="s">
        <v>167</v>
      </c>
      <c r="AT336" s="228" t="s">
        <v>153</v>
      </c>
      <c r="AU336" s="228" t="s">
        <v>88</v>
      </c>
      <c r="AY336" s="17" t="s">
        <v>150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7" t="s">
        <v>86</v>
      </c>
      <c r="BK336" s="229">
        <f>ROUND(I336*H336,2)</f>
        <v>0</v>
      </c>
      <c r="BL336" s="17" t="s">
        <v>167</v>
      </c>
      <c r="BM336" s="228" t="s">
        <v>544</v>
      </c>
    </row>
    <row r="337" s="13" customFormat="1">
      <c r="A337" s="13"/>
      <c r="B337" s="235"/>
      <c r="C337" s="236"/>
      <c r="D337" s="237" t="s">
        <v>220</v>
      </c>
      <c r="E337" s="238" t="s">
        <v>1</v>
      </c>
      <c r="F337" s="239" t="s">
        <v>221</v>
      </c>
      <c r="G337" s="236"/>
      <c r="H337" s="238" t="s">
        <v>1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3"/>
      <c r="U337" s="244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220</v>
      </c>
      <c r="AU337" s="245" t="s">
        <v>88</v>
      </c>
      <c r="AV337" s="13" t="s">
        <v>86</v>
      </c>
      <c r="AW337" s="13" t="s">
        <v>34</v>
      </c>
      <c r="AX337" s="13" t="s">
        <v>78</v>
      </c>
      <c r="AY337" s="245" t="s">
        <v>150</v>
      </c>
    </row>
    <row r="338" s="14" customFormat="1">
      <c r="A338" s="14"/>
      <c r="B338" s="246"/>
      <c r="C338" s="247"/>
      <c r="D338" s="237" t="s">
        <v>220</v>
      </c>
      <c r="E338" s="248" t="s">
        <v>1</v>
      </c>
      <c r="F338" s="249" t="s">
        <v>545</v>
      </c>
      <c r="G338" s="247"/>
      <c r="H338" s="250">
        <v>69.498000000000005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4"/>
      <c r="U338" s="255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220</v>
      </c>
      <c r="AU338" s="256" t="s">
        <v>88</v>
      </c>
      <c r="AV338" s="14" t="s">
        <v>88</v>
      </c>
      <c r="AW338" s="14" t="s">
        <v>34</v>
      </c>
      <c r="AX338" s="14" t="s">
        <v>86</v>
      </c>
      <c r="AY338" s="256" t="s">
        <v>150</v>
      </c>
    </row>
    <row r="339" s="2" customFormat="1" ht="16.5" customHeight="1">
      <c r="A339" s="38"/>
      <c r="B339" s="39"/>
      <c r="C339" s="217" t="s">
        <v>546</v>
      </c>
      <c r="D339" s="217" t="s">
        <v>153</v>
      </c>
      <c r="E339" s="218" t="s">
        <v>547</v>
      </c>
      <c r="F339" s="219" t="s">
        <v>548</v>
      </c>
      <c r="G339" s="220" t="s">
        <v>388</v>
      </c>
      <c r="H339" s="221">
        <v>1.3040000000000001</v>
      </c>
      <c r="I339" s="222"/>
      <c r="J339" s="223">
        <f>ROUND(I339*H339,2)</f>
        <v>0</v>
      </c>
      <c r="K339" s="219" t="s">
        <v>157</v>
      </c>
      <c r="L339" s="44"/>
      <c r="M339" s="224" t="s">
        <v>1</v>
      </c>
      <c r="N339" s="225" t="s">
        <v>43</v>
      </c>
      <c r="O339" s="91"/>
      <c r="P339" s="226">
        <f>O339*H339</f>
        <v>0</v>
      </c>
      <c r="Q339" s="226">
        <v>1.06277</v>
      </c>
      <c r="R339" s="226">
        <f>Q339*H339</f>
        <v>1.38585208</v>
      </c>
      <c r="S339" s="226">
        <v>0</v>
      </c>
      <c r="T339" s="226">
        <f>S339*H339</f>
        <v>0</v>
      </c>
      <c r="U339" s="227" t="s">
        <v>1</v>
      </c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8" t="s">
        <v>167</v>
      </c>
      <c r="AT339" s="228" t="s">
        <v>153</v>
      </c>
      <c r="AU339" s="228" t="s">
        <v>88</v>
      </c>
      <c r="AY339" s="17" t="s">
        <v>150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7" t="s">
        <v>86</v>
      </c>
      <c r="BK339" s="229">
        <f>ROUND(I339*H339,2)</f>
        <v>0</v>
      </c>
      <c r="BL339" s="17" t="s">
        <v>167</v>
      </c>
      <c r="BM339" s="228" t="s">
        <v>549</v>
      </c>
    </row>
    <row r="340" s="14" customFormat="1">
      <c r="A340" s="14"/>
      <c r="B340" s="246"/>
      <c r="C340" s="247"/>
      <c r="D340" s="237" t="s">
        <v>220</v>
      </c>
      <c r="E340" s="248" t="s">
        <v>1</v>
      </c>
      <c r="F340" s="249" t="s">
        <v>550</v>
      </c>
      <c r="G340" s="247"/>
      <c r="H340" s="250">
        <v>1.3040000000000001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4"/>
      <c r="U340" s="255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6" t="s">
        <v>220</v>
      </c>
      <c r="AU340" s="256" t="s">
        <v>88</v>
      </c>
      <c r="AV340" s="14" t="s">
        <v>88</v>
      </c>
      <c r="AW340" s="14" t="s">
        <v>34</v>
      </c>
      <c r="AX340" s="14" t="s">
        <v>86</v>
      </c>
      <c r="AY340" s="256" t="s">
        <v>150</v>
      </c>
    </row>
    <row r="341" s="2" customFormat="1" ht="16.5" customHeight="1">
      <c r="A341" s="38"/>
      <c r="B341" s="39"/>
      <c r="C341" s="217" t="s">
        <v>551</v>
      </c>
      <c r="D341" s="217" t="s">
        <v>153</v>
      </c>
      <c r="E341" s="218" t="s">
        <v>552</v>
      </c>
      <c r="F341" s="219" t="s">
        <v>553</v>
      </c>
      <c r="G341" s="220" t="s">
        <v>218</v>
      </c>
      <c r="H341" s="221">
        <v>90.941999999999993</v>
      </c>
      <c r="I341" s="222"/>
      <c r="J341" s="223">
        <f>ROUND(I341*H341,2)</f>
        <v>0</v>
      </c>
      <c r="K341" s="219" t="s">
        <v>157</v>
      </c>
      <c r="L341" s="44"/>
      <c r="M341" s="224" t="s">
        <v>1</v>
      </c>
      <c r="N341" s="225" t="s">
        <v>43</v>
      </c>
      <c r="O341" s="91"/>
      <c r="P341" s="226">
        <f>O341*H341</f>
        <v>0</v>
      </c>
      <c r="Q341" s="226">
        <v>0.0029399999999999999</v>
      </c>
      <c r="R341" s="226">
        <f>Q341*H341</f>
        <v>0.26736947999999999</v>
      </c>
      <c r="S341" s="226">
        <v>0</v>
      </c>
      <c r="T341" s="226">
        <f>S341*H341</f>
        <v>0</v>
      </c>
      <c r="U341" s="227" t="s">
        <v>1</v>
      </c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8" t="s">
        <v>167</v>
      </c>
      <c r="AT341" s="228" t="s">
        <v>153</v>
      </c>
      <c r="AU341" s="228" t="s">
        <v>88</v>
      </c>
      <c r="AY341" s="17" t="s">
        <v>150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7" t="s">
        <v>86</v>
      </c>
      <c r="BK341" s="229">
        <f>ROUND(I341*H341,2)</f>
        <v>0</v>
      </c>
      <c r="BL341" s="17" t="s">
        <v>167</v>
      </c>
      <c r="BM341" s="228" t="s">
        <v>554</v>
      </c>
    </row>
    <row r="342" s="14" customFormat="1">
      <c r="A342" s="14"/>
      <c r="B342" s="246"/>
      <c r="C342" s="247"/>
      <c r="D342" s="237" t="s">
        <v>220</v>
      </c>
      <c r="E342" s="248" t="s">
        <v>1</v>
      </c>
      <c r="F342" s="249" t="s">
        <v>555</v>
      </c>
      <c r="G342" s="247"/>
      <c r="H342" s="250">
        <v>90.941999999999993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4"/>
      <c r="U342" s="255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220</v>
      </c>
      <c r="AU342" s="256" t="s">
        <v>88</v>
      </c>
      <c r="AV342" s="14" t="s">
        <v>88</v>
      </c>
      <c r="AW342" s="14" t="s">
        <v>34</v>
      </c>
      <c r="AX342" s="14" t="s">
        <v>86</v>
      </c>
      <c r="AY342" s="256" t="s">
        <v>150</v>
      </c>
    </row>
    <row r="343" s="2" customFormat="1" ht="16.5" customHeight="1">
      <c r="A343" s="38"/>
      <c r="B343" s="39"/>
      <c r="C343" s="217" t="s">
        <v>556</v>
      </c>
      <c r="D343" s="217" t="s">
        <v>153</v>
      </c>
      <c r="E343" s="218" t="s">
        <v>557</v>
      </c>
      <c r="F343" s="219" t="s">
        <v>558</v>
      </c>
      <c r="G343" s="220" t="s">
        <v>218</v>
      </c>
      <c r="H343" s="221">
        <v>90.941999999999993</v>
      </c>
      <c r="I343" s="222"/>
      <c r="J343" s="223">
        <f>ROUND(I343*H343,2)</f>
        <v>0</v>
      </c>
      <c r="K343" s="219" t="s">
        <v>157</v>
      </c>
      <c r="L343" s="44"/>
      <c r="M343" s="224" t="s">
        <v>1</v>
      </c>
      <c r="N343" s="225" t="s">
        <v>43</v>
      </c>
      <c r="O343" s="91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6">
        <f>S343*H343</f>
        <v>0</v>
      </c>
      <c r="U343" s="227" t="s">
        <v>1</v>
      </c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8" t="s">
        <v>167</v>
      </c>
      <c r="AT343" s="228" t="s">
        <v>153</v>
      </c>
      <c r="AU343" s="228" t="s">
        <v>88</v>
      </c>
      <c r="AY343" s="17" t="s">
        <v>150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7" t="s">
        <v>86</v>
      </c>
      <c r="BK343" s="229">
        <f>ROUND(I343*H343,2)</f>
        <v>0</v>
      </c>
      <c r="BL343" s="17" t="s">
        <v>167</v>
      </c>
      <c r="BM343" s="228" t="s">
        <v>559</v>
      </c>
    </row>
    <row r="344" s="14" customFormat="1">
      <c r="A344" s="14"/>
      <c r="B344" s="246"/>
      <c r="C344" s="247"/>
      <c r="D344" s="237" t="s">
        <v>220</v>
      </c>
      <c r="E344" s="248" t="s">
        <v>1</v>
      </c>
      <c r="F344" s="249" t="s">
        <v>555</v>
      </c>
      <c r="G344" s="247"/>
      <c r="H344" s="250">
        <v>90.941999999999993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4"/>
      <c r="U344" s="255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6" t="s">
        <v>220</v>
      </c>
      <c r="AU344" s="256" t="s">
        <v>88</v>
      </c>
      <c r="AV344" s="14" t="s">
        <v>88</v>
      </c>
      <c r="AW344" s="14" t="s">
        <v>34</v>
      </c>
      <c r="AX344" s="14" t="s">
        <v>86</v>
      </c>
      <c r="AY344" s="256" t="s">
        <v>150</v>
      </c>
    </row>
    <row r="345" s="2" customFormat="1" ht="16.5" customHeight="1">
      <c r="A345" s="38"/>
      <c r="B345" s="39"/>
      <c r="C345" s="217" t="s">
        <v>560</v>
      </c>
      <c r="D345" s="217" t="s">
        <v>153</v>
      </c>
      <c r="E345" s="218" t="s">
        <v>561</v>
      </c>
      <c r="F345" s="219" t="s">
        <v>562</v>
      </c>
      <c r="G345" s="220" t="s">
        <v>284</v>
      </c>
      <c r="H345" s="221">
        <v>2.0299999999999998</v>
      </c>
      <c r="I345" s="222"/>
      <c r="J345" s="223">
        <f>ROUND(I345*H345,2)</f>
        <v>0</v>
      </c>
      <c r="K345" s="219" t="s">
        <v>157</v>
      </c>
      <c r="L345" s="44"/>
      <c r="M345" s="224" t="s">
        <v>1</v>
      </c>
      <c r="N345" s="225" t="s">
        <v>43</v>
      </c>
      <c r="O345" s="91"/>
      <c r="P345" s="226">
        <f>O345*H345</f>
        <v>0</v>
      </c>
      <c r="Q345" s="226">
        <v>2.3010222040000001</v>
      </c>
      <c r="R345" s="226">
        <f>Q345*H345</f>
        <v>4.67107507412</v>
      </c>
      <c r="S345" s="226">
        <v>0</v>
      </c>
      <c r="T345" s="226">
        <f>S345*H345</f>
        <v>0</v>
      </c>
      <c r="U345" s="227" t="s">
        <v>1</v>
      </c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8" t="s">
        <v>167</v>
      </c>
      <c r="AT345" s="228" t="s">
        <v>153</v>
      </c>
      <c r="AU345" s="228" t="s">
        <v>88</v>
      </c>
      <c r="AY345" s="17" t="s">
        <v>150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7" t="s">
        <v>86</v>
      </c>
      <c r="BK345" s="229">
        <f>ROUND(I345*H345,2)</f>
        <v>0</v>
      </c>
      <c r="BL345" s="17" t="s">
        <v>167</v>
      </c>
      <c r="BM345" s="228" t="s">
        <v>563</v>
      </c>
    </row>
    <row r="346" s="13" customFormat="1">
      <c r="A346" s="13"/>
      <c r="B346" s="235"/>
      <c r="C346" s="236"/>
      <c r="D346" s="237" t="s">
        <v>220</v>
      </c>
      <c r="E346" s="238" t="s">
        <v>1</v>
      </c>
      <c r="F346" s="239" t="s">
        <v>564</v>
      </c>
      <c r="G346" s="236"/>
      <c r="H346" s="238" t="s">
        <v>1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3"/>
      <c r="U346" s="244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220</v>
      </c>
      <c r="AU346" s="245" t="s">
        <v>88</v>
      </c>
      <c r="AV346" s="13" t="s">
        <v>86</v>
      </c>
      <c r="AW346" s="13" t="s">
        <v>34</v>
      </c>
      <c r="AX346" s="13" t="s">
        <v>78</v>
      </c>
      <c r="AY346" s="245" t="s">
        <v>150</v>
      </c>
    </row>
    <row r="347" s="14" customFormat="1">
      <c r="A347" s="14"/>
      <c r="B347" s="246"/>
      <c r="C347" s="247"/>
      <c r="D347" s="237" t="s">
        <v>220</v>
      </c>
      <c r="E347" s="248" t="s">
        <v>1</v>
      </c>
      <c r="F347" s="249" t="s">
        <v>565</v>
      </c>
      <c r="G347" s="247"/>
      <c r="H347" s="250">
        <v>2.0299999999999998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4"/>
      <c r="U347" s="255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6" t="s">
        <v>220</v>
      </c>
      <c r="AU347" s="256" t="s">
        <v>88</v>
      </c>
      <c r="AV347" s="14" t="s">
        <v>88</v>
      </c>
      <c r="AW347" s="14" t="s">
        <v>34</v>
      </c>
      <c r="AX347" s="14" t="s">
        <v>86</v>
      </c>
      <c r="AY347" s="256" t="s">
        <v>150</v>
      </c>
    </row>
    <row r="348" s="2" customFormat="1" ht="16.5" customHeight="1">
      <c r="A348" s="38"/>
      <c r="B348" s="39"/>
      <c r="C348" s="217" t="s">
        <v>566</v>
      </c>
      <c r="D348" s="217" t="s">
        <v>153</v>
      </c>
      <c r="E348" s="218" t="s">
        <v>567</v>
      </c>
      <c r="F348" s="219" t="s">
        <v>568</v>
      </c>
      <c r="G348" s="220" t="s">
        <v>218</v>
      </c>
      <c r="H348" s="221">
        <v>13</v>
      </c>
      <c r="I348" s="222"/>
      <c r="J348" s="223">
        <f>ROUND(I348*H348,2)</f>
        <v>0</v>
      </c>
      <c r="K348" s="219" t="s">
        <v>157</v>
      </c>
      <c r="L348" s="44"/>
      <c r="M348" s="224" t="s">
        <v>1</v>
      </c>
      <c r="N348" s="225" t="s">
        <v>43</v>
      </c>
      <c r="O348" s="91"/>
      <c r="P348" s="226">
        <f>O348*H348</f>
        <v>0</v>
      </c>
      <c r="Q348" s="226">
        <v>0.0026919000000000001</v>
      </c>
      <c r="R348" s="226">
        <f>Q348*H348</f>
        <v>0.034994700000000004</v>
      </c>
      <c r="S348" s="226">
        <v>0</v>
      </c>
      <c r="T348" s="226">
        <f>S348*H348</f>
        <v>0</v>
      </c>
      <c r="U348" s="227" t="s">
        <v>1</v>
      </c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8" t="s">
        <v>167</v>
      </c>
      <c r="AT348" s="228" t="s">
        <v>153</v>
      </c>
      <c r="AU348" s="228" t="s">
        <v>88</v>
      </c>
      <c r="AY348" s="17" t="s">
        <v>150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7" t="s">
        <v>86</v>
      </c>
      <c r="BK348" s="229">
        <f>ROUND(I348*H348,2)</f>
        <v>0</v>
      </c>
      <c r="BL348" s="17" t="s">
        <v>167</v>
      </c>
      <c r="BM348" s="228" t="s">
        <v>569</v>
      </c>
    </row>
    <row r="349" s="13" customFormat="1">
      <c r="A349" s="13"/>
      <c r="B349" s="235"/>
      <c r="C349" s="236"/>
      <c r="D349" s="237" t="s">
        <v>220</v>
      </c>
      <c r="E349" s="238" t="s">
        <v>1</v>
      </c>
      <c r="F349" s="239" t="s">
        <v>564</v>
      </c>
      <c r="G349" s="236"/>
      <c r="H349" s="238" t="s">
        <v>1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3"/>
      <c r="U349" s="244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220</v>
      </c>
      <c r="AU349" s="245" t="s">
        <v>88</v>
      </c>
      <c r="AV349" s="13" t="s">
        <v>86</v>
      </c>
      <c r="AW349" s="13" t="s">
        <v>34</v>
      </c>
      <c r="AX349" s="13" t="s">
        <v>78</v>
      </c>
      <c r="AY349" s="245" t="s">
        <v>150</v>
      </c>
    </row>
    <row r="350" s="14" customFormat="1">
      <c r="A350" s="14"/>
      <c r="B350" s="246"/>
      <c r="C350" s="247"/>
      <c r="D350" s="237" t="s">
        <v>220</v>
      </c>
      <c r="E350" s="248" t="s">
        <v>1</v>
      </c>
      <c r="F350" s="249" t="s">
        <v>570</v>
      </c>
      <c r="G350" s="247"/>
      <c r="H350" s="250">
        <v>13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4"/>
      <c r="U350" s="255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220</v>
      </c>
      <c r="AU350" s="256" t="s">
        <v>88</v>
      </c>
      <c r="AV350" s="14" t="s">
        <v>88</v>
      </c>
      <c r="AW350" s="14" t="s">
        <v>34</v>
      </c>
      <c r="AX350" s="14" t="s">
        <v>86</v>
      </c>
      <c r="AY350" s="256" t="s">
        <v>150</v>
      </c>
    </row>
    <row r="351" s="2" customFormat="1" ht="16.5" customHeight="1">
      <c r="A351" s="38"/>
      <c r="B351" s="39"/>
      <c r="C351" s="217" t="s">
        <v>571</v>
      </c>
      <c r="D351" s="217" t="s">
        <v>153</v>
      </c>
      <c r="E351" s="218" t="s">
        <v>572</v>
      </c>
      <c r="F351" s="219" t="s">
        <v>573</v>
      </c>
      <c r="G351" s="220" t="s">
        <v>218</v>
      </c>
      <c r="H351" s="221">
        <v>13</v>
      </c>
      <c r="I351" s="222"/>
      <c r="J351" s="223">
        <f>ROUND(I351*H351,2)</f>
        <v>0</v>
      </c>
      <c r="K351" s="219" t="s">
        <v>157</v>
      </c>
      <c r="L351" s="44"/>
      <c r="M351" s="224" t="s">
        <v>1</v>
      </c>
      <c r="N351" s="225" t="s">
        <v>43</v>
      </c>
      <c r="O351" s="91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6">
        <f>S351*H351</f>
        <v>0</v>
      </c>
      <c r="U351" s="227" t="s">
        <v>1</v>
      </c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8" t="s">
        <v>167</v>
      </c>
      <c r="AT351" s="228" t="s">
        <v>153</v>
      </c>
      <c r="AU351" s="228" t="s">
        <v>88</v>
      </c>
      <c r="AY351" s="17" t="s">
        <v>150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7" t="s">
        <v>86</v>
      </c>
      <c r="BK351" s="229">
        <f>ROUND(I351*H351,2)</f>
        <v>0</v>
      </c>
      <c r="BL351" s="17" t="s">
        <v>167</v>
      </c>
      <c r="BM351" s="228" t="s">
        <v>574</v>
      </c>
    </row>
    <row r="352" s="12" customFormat="1" ht="22.8" customHeight="1">
      <c r="A352" s="12"/>
      <c r="B352" s="201"/>
      <c r="C352" s="202"/>
      <c r="D352" s="203" t="s">
        <v>77</v>
      </c>
      <c r="E352" s="215" t="s">
        <v>167</v>
      </c>
      <c r="F352" s="215" t="s">
        <v>575</v>
      </c>
      <c r="G352" s="202"/>
      <c r="H352" s="202"/>
      <c r="I352" s="205"/>
      <c r="J352" s="216">
        <f>BK352</f>
        <v>0</v>
      </c>
      <c r="K352" s="202"/>
      <c r="L352" s="207"/>
      <c r="M352" s="208"/>
      <c r="N352" s="209"/>
      <c r="O352" s="209"/>
      <c r="P352" s="210">
        <f>SUM(P353:P365)</f>
        <v>0</v>
      </c>
      <c r="Q352" s="209"/>
      <c r="R352" s="210">
        <f>SUM(R353:R365)</f>
        <v>7.5764145000000012</v>
      </c>
      <c r="S352" s="209"/>
      <c r="T352" s="210">
        <f>SUM(T353:T365)</f>
        <v>0</v>
      </c>
      <c r="U352" s="211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2" t="s">
        <v>86</v>
      </c>
      <c r="AT352" s="213" t="s">
        <v>77</v>
      </c>
      <c r="AU352" s="213" t="s">
        <v>86</v>
      </c>
      <c r="AY352" s="212" t="s">
        <v>150</v>
      </c>
      <c r="BK352" s="214">
        <f>SUM(BK353:BK365)</f>
        <v>0</v>
      </c>
    </row>
    <row r="353" s="2" customFormat="1" ht="37.8" customHeight="1">
      <c r="A353" s="38"/>
      <c r="B353" s="39"/>
      <c r="C353" s="217" t="s">
        <v>576</v>
      </c>
      <c r="D353" s="217" t="s">
        <v>153</v>
      </c>
      <c r="E353" s="218" t="s">
        <v>577</v>
      </c>
      <c r="F353" s="219" t="s">
        <v>578</v>
      </c>
      <c r="G353" s="220" t="s">
        <v>253</v>
      </c>
      <c r="H353" s="221">
        <v>45.030000000000001</v>
      </c>
      <c r="I353" s="222"/>
      <c r="J353" s="223">
        <f>ROUND(I353*H353,2)</f>
        <v>0</v>
      </c>
      <c r="K353" s="219" t="s">
        <v>1</v>
      </c>
      <c r="L353" s="44"/>
      <c r="M353" s="224" t="s">
        <v>1</v>
      </c>
      <c r="N353" s="225" t="s">
        <v>43</v>
      </c>
      <c r="O353" s="91"/>
      <c r="P353" s="226">
        <f>O353*H353</f>
        <v>0</v>
      </c>
      <c r="Q353" s="226">
        <v>0.03465</v>
      </c>
      <c r="R353" s="226">
        <f>Q353*H353</f>
        <v>1.5602895000000001</v>
      </c>
      <c r="S353" s="226">
        <v>0</v>
      </c>
      <c r="T353" s="226">
        <f>S353*H353</f>
        <v>0</v>
      </c>
      <c r="U353" s="227" t="s">
        <v>1</v>
      </c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8" t="s">
        <v>167</v>
      </c>
      <c r="AT353" s="228" t="s">
        <v>153</v>
      </c>
      <c r="AU353" s="228" t="s">
        <v>88</v>
      </c>
      <c r="AY353" s="17" t="s">
        <v>150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7" t="s">
        <v>86</v>
      </c>
      <c r="BK353" s="229">
        <f>ROUND(I353*H353,2)</f>
        <v>0</v>
      </c>
      <c r="BL353" s="17" t="s">
        <v>167</v>
      </c>
      <c r="BM353" s="228" t="s">
        <v>579</v>
      </c>
    </row>
    <row r="354" s="13" customFormat="1">
      <c r="A354" s="13"/>
      <c r="B354" s="235"/>
      <c r="C354" s="236"/>
      <c r="D354" s="237" t="s">
        <v>220</v>
      </c>
      <c r="E354" s="238" t="s">
        <v>1</v>
      </c>
      <c r="F354" s="239" t="s">
        <v>580</v>
      </c>
      <c r="G354" s="236"/>
      <c r="H354" s="238" t="s">
        <v>1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3"/>
      <c r="U354" s="244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220</v>
      </c>
      <c r="AU354" s="245" t="s">
        <v>88</v>
      </c>
      <c r="AV354" s="13" t="s">
        <v>86</v>
      </c>
      <c r="AW354" s="13" t="s">
        <v>34</v>
      </c>
      <c r="AX354" s="13" t="s">
        <v>78</v>
      </c>
      <c r="AY354" s="245" t="s">
        <v>150</v>
      </c>
    </row>
    <row r="355" s="14" customFormat="1">
      <c r="A355" s="14"/>
      <c r="B355" s="246"/>
      <c r="C355" s="247"/>
      <c r="D355" s="237" t="s">
        <v>220</v>
      </c>
      <c r="E355" s="248" t="s">
        <v>1</v>
      </c>
      <c r="F355" s="249" t="s">
        <v>581</v>
      </c>
      <c r="G355" s="247"/>
      <c r="H355" s="250">
        <v>42.659999999999997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4"/>
      <c r="U355" s="255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220</v>
      </c>
      <c r="AU355" s="256" t="s">
        <v>88</v>
      </c>
      <c r="AV355" s="14" t="s">
        <v>88</v>
      </c>
      <c r="AW355" s="14" t="s">
        <v>34</v>
      </c>
      <c r="AX355" s="14" t="s">
        <v>78</v>
      </c>
      <c r="AY355" s="256" t="s">
        <v>150</v>
      </c>
    </row>
    <row r="356" s="13" customFormat="1">
      <c r="A356" s="13"/>
      <c r="B356" s="235"/>
      <c r="C356" s="236"/>
      <c r="D356" s="237" t="s">
        <v>220</v>
      </c>
      <c r="E356" s="238" t="s">
        <v>1</v>
      </c>
      <c r="F356" s="239" t="s">
        <v>582</v>
      </c>
      <c r="G356" s="236"/>
      <c r="H356" s="238" t="s">
        <v>1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3"/>
      <c r="U356" s="244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220</v>
      </c>
      <c r="AU356" s="245" t="s">
        <v>88</v>
      </c>
      <c r="AV356" s="13" t="s">
        <v>86</v>
      </c>
      <c r="AW356" s="13" t="s">
        <v>34</v>
      </c>
      <c r="AX356" s="13" t="s">
        <v>78</v>
      </c>
      <c r="AY356" s="245" t="s">
        <v>150</v>
      </c>
    </row>
    <row r="357" s="14" customFormat="1">
      <c r="A357" s="14"/>
      <c r="B357" s="246"/>
      <c r="C357" s="247"/>
      <c r="D357" s="237" t="s">
        <v>220</v>
      </c>
      <c r="E357" s="248" t="s">
        <v>1</v>
      </c>
      <c r="F357" s="249" t="s">
        <v>583</v>
      </c>
      <c r="G357" s="247"/>
      <c r="H357" s="250">
        <v>2.3700000000000001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4"/>
      <c r="U357" s="255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220</v>
      </c>
      <c r="AU357" s="256" t="s">
        <v>88</v>
      </c>
      <c r="AV357" s="14" t="s">
        <v>88</v>
      </c>
      <c r="AW357" s="14" t="s">
        <v>34</v>
      </c>
      <c r="AX357" s="14" t="s">
        <v>78</v>
      </c>
      <c r="AY357" s="256" t="s">
        <v>150</v>
      </c>
    </row>
    <row r="358" s="15" customFormat="1">
      <c r="A358" s="15"/>
      <c r="B358" s="257"/>
      <c r="C358" s="258"/>
      <c r="D358" s="237" t="s">
        <v>220</v>
      </c>
      <c r="E358" s="259" t="s">
        <v>1</v>
      </c>
      <c r="F358" s="260" t="s">
        <v>263</v>
      </c>
      <c r="G358" s="258"/>
      <c r="H358" s="261">
        <v>45.029999999999994</v>
      </c>
      <c r="I358" s="262"/>
      <c r="J358" s="258"/>
      <c r="K358" s="258"/>
      <c r="L358" s="263"/>
      <c r="M358" s="264"/>
      <c r="N358" s="265"/>
      <c r="O358" s="265"/>
      <c r="P358" s="265"/>
      <c r="Q358" s="265"/>
      <c r="R358" s="265"/>
      <c r="S358" s="265"/>
      <c r="T358" s="265"/>
      <c r="U358" s="266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7" t="s">
        <v>220</v>
      </c>
      <c r="AU358" s="267" t="s">
        <v>88</v>
      </c>
      <c r="AV358" s="15" t="s">
        <v>167</v>
      </c>
      <c r="AW358" s="15" t="s">
        <v>34</v>
      </c>
      <c r="AX358" s="15" t="s">
        <v>86</v>
      </c>
      <c r="AY358" s="267" t="s">
        <v>150</v>
      </c>
    </row>
    <row r="359" s="2" customFormat="1" ht="24.15" customHeight="1">
      <c r="A359" s="38"/>
      <c r="B359" s="39"/>
      <c r="C359" s="268" t="s">
        <v>584</v>
      </c>
      <c r="D359" s="268" t="s">
        <v>417</v>
      </c>
      <c r="E359" s="269" t="s">
        <v>585</v>
      </c>
      <c r="F359" s="270" t="s">
        <v>586</v>
      </c>
      <c r="G359" s="271" t="s">
        <v>587</v>
      </c>
      <c r="H359" s="272">
        <v>3</v>
      </c>
      <c r="I359" s="273"/>
      <c r="J359" s="274">
        <f>ROUND(I359*H359,2)</f>
        <v>0</v>
      </c>
      <c r="K359" s="270" t="s">
        <v>157</v>
      </c>
      <c r="L359" s="275"/>
      <c r="M359" s="276" t="s">
        <v>1</v>
      </c>
      <c r="N359" s="277" t="s">
        <v>43</v>
      </c>
      <c r="O359" s="91"/>
      <c r="P359" s="226">
        <f>O359*H359</f>
        <v>0</v>
      </c>
      <c r="Q359" s="226">
        <v>0.13800000000000001</v>
      </c>
      <c r="R359" s="226">
        <f>Q359*H359</f>
        <v>0.41400000000000003</v>
      </c>
      <c r="S359" s="226">
        <v>0</v>
      </c>
      <c r="T359" s="226">
        <f>S359*H359</f>
        <v>0</v>
      </c>
      <c r="U359" s="227" t="s">
        <v>1</v>
      </c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8" t="s">
        <v>185</v>
      </c>
      <c r="AT359" s="228" t="s">
        <v>417</v>
      </c>
      <c r="AU359" s="228" t="s">
        <v>88</v>
      </c>
      <c r="AY359" s="17" t="s">
        <v>150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7" t="s">
        <v>86</v>
      </c>
      <c r="BK359" s="229">
        <f>ROUND(I359*H359,2)</f>
        <v>0</v>
      </c>
      <c r="BL359" s="17" t="s">
        <v>167</v>
      </c>
      <c r="BM359" s="228" t="s">
        <v>588</v>
      </c>
    </row>
    <row r="360" s="2" customFormat="1" ht="24.15" customHeight="1">
      <c r="A360" s="38"/>
      <c r="B360" s="39"/>
      <c r="C360" s="217" t="s">
        <v>589</v>
      </c>
      <c r="D360" s="217" t="s">
        <v>153</v>
      </c>
      <c r="E360" s="218" t="s">
        <v>590</v>
      </c>
      <c r="F360" s="219" t="s">
        <v>591</v>
      </c>
      <c r="G360" s="220" t="s">
        <v>253</v>
      </c>
      <c r="H360" s="221">
        <v>7.5</v>
      </c>
      <c r="I360" s="222"/>
      <c r="J360" s="223">
        <f>ROUND(I360*H360,2)</f>
        <v>0</v>
      </c>
      <c r="K360" s="219" t="s">
        <v>157</v>
      </c>
      <c r="L360" s="44"/>
      <c r="M360" s="224" t="s">
        <v>1</v>
      </c>
      <c r="N360" s="225" t="s">
        <v>43</v>
      </c>
      <c r="O360" s="91"/>
      <c r="P360" s="226">
        <f>O360*H360</f>
        <v>0</v>
      </c>
      <c r="Q360" s="226">
        <v>0.39895000000000003</v>
      </c>
      <c r="R360" s="226">
        <f>Q360*H360</f>
        <v>2.9921250000000001</v>
      </c>
      <c r="S360" s="226">
        <v>0</v>
      </c>
      <c r="T360" s="226">
        <f>S360*H360</f>
        <v>0</v>
      </c>
      <c r="U360" s="227" t="s">
        <v>1</v>
      </c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8" t="s">
        <v>167</v>
      </c>
      <c r="AT360" s="228" t="s">
        <v>153</v>
      </c>
      <c r="AU360" s="228" t="s">
        <v>88</v>
      </c>
      <c r="AY360" s="17" t="s">
        <v>150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7" t="s">
        <v>86</v>
      </c>
      <c r="BK360" s="229">
        <f>ROUND(I360*H360,2)</f>
        <v>0</v>
      </c>
      <c r="BL360" s="17" t="s">
        <v>167</v>
      </c>
      <c r="BM360" s="228" t="s">
        <v>592</v>
      </c>
    </row>
    <row r="361" s="13" customFormat="1">
      <c r="A361" s="13"/>
      <c r="B361" s="235"/>
      <c r="C361" s="236"/>
      <c r="D361" s="237" t="s">
        <v>220</v>
      </c>
      <c r="E361" s="238" t="s">
        <v>1</v>
      </c>
      <c r="F361" s="239" t="s">
        <v>593</v>
      </c>
      <c r="G361" s="236"/>
      <c r="H361" s="238" t="s">
        <v>1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3"/>
      <c r="U361" s="244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220</v>
      </c>
      <c r="AU361" s="245" t="s">
        <v>88</v>
      </c>
      <c r="AV361" s="13" t="s">
        <v>86</v>
      </c>
      <c r="AW361" s="13" t="s">
        <v>34</v>
      </c>
      <c r="AX361" s="13" t="s">
        <v>78</v>
      </c>
      <c r="AY361" s="245" t="s">
        <v>150</v>
      </c>
    </row>
    <row r="362" s="14" customFormat="1">
      <c r="A362" s="14"/>
      <c r="B362" s="246"/>
      <c r="C362" s="247"/>
      <c r="D362" s="237" t="s">
        <v>220</v>
      </c>
      <c r="E362" s="248" t="s">
        <v>1</v>
      </c>
      <c r="F362" s="249" t="s">
        <v>594</v>
      </c>
      <c r="G362" s="247"/>
      <c r="H362" s="250">
        <v>7.5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4"/>
      <c r="U362" s="255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220</v>
      </c>
      <c r="AU362" s="256" t="s">
        <v>88</v>
      </c>
      <c r="AV362" s="14" t="s">
        <v>88</v>
      </c>
      <c r="AW362" s="14" t="s">
        <v>34</v>
      </c>
      <c r="AX362" s="14" t="s">
        <v>78</v>
      </c>
      <c r="AY362" s="256" t="s">
        <v>150</v>
      </c>
    </row>
    <row r="363" s="15" customFormat="1">
      <c r="A363" s="15"/>
      <c r="B363" s="257"/>
      <c r="C363" s="258"/>
      <c r="D363" s="237" t="s">
        <v>220</v>
      </c>
      <c r="E363" s="259" t="s">
        <v>1</v>
      </c>
      <c r="F363" s="260" t="s">
        <v>263</v>
      </c>
      <c r="G363" s="258"/>
      <c r="H363" s="261">
        <v>7.5</v>
      </c>
      <c r="I363" s="262"/>
      <c r="J363" s="258"/>
      <c r="K363" s="258"/>
      <c r="L363" s="263"/>
      <c r="M363" s="264"/>
      <c r="N363" s="265"/>
      <c r="O363" s="265"/>
      <c r="P363" s="265"/>
      <c r="Q363" s="265"/>
      <c r="R363" s="265"/>
      <c r="S363" s="265"/>
      <c r="T363" s="265"/>
      <c r="U363" s="266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7" t="s">
        <v>220</v>
      </c>
      <c r="AU363" s="267" t="s">
        <v>88</v>
      </c>
      <c r="AV363" s="15" t="s">
        <v>167</v>
      </c>
      <c r="AW363" s="15" t="s">
        <v>34</v>
      </c>
      <c r="AX363" s="15" t="s">
        <v>86</v>
      </c>
      <c r="AY363" s="267" t="s">
        <v>150</v>
      </c>
    </row>
    <row r="364" s="2" customFormat="1" ht="33" customHeight="1">
      <c r="A364" s="38"/>
      <c r="B364" s="39"/>
      <c r="C364" s="268" t="s">
        <v>595</v>
      </c>
      <c r="D364" s="268" t="s">
        <v>417</v>
      </c>
      <c r="E364" s="269" t="s">
        <v>596</v>
      </c>
      <c r="F364" s="270" t="s">
        <v>597</v>
      </c>
      <c r="G364" s="271" t="s">
        <v>253</v>
      </c>
      <c r="H364" s="272">
        <v>45</v>
      </c>
      <c r="I364" s="273"/>
      <c r="J364" s="274">
        <f>ROUND(I364*H364,2)</f>
        <v>0</v>
      </c>
      <c r="K364" s="270" t="s">
        <v>1</v>
      </c>
      <c r="L364" s="275"/>
      <c r="M364" s="276" t="s">
        <v>1</v>
      </c>
      <c r="N364" s="277" t="s">
        <v>43</v>
      </c>
      <c r="O364" s="91"/>
      <c r="P364" s="226">
        <f>O364*H364</f>
        <v>0</v>
      </c>
      <c r="Q364" s="226">
        <v>0.058000000000000003</v>
      </c>
      <c r="R364" s="226">
        <f>Q364*H364</f>
        <v>2.6100000000000003</v>
      </c>
      <c r="S364" s="226">
        <v>0</v>
      </c>
      <c r="T364" s="226">
        <f>S364*H364</f>
        <v>0</v>
      </c>
      <c r="U364" s="227" t="s">
        <v>1</v>
      </c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8" t="s">
        <v>185</v>
      </c>
      <c r="AT364" s="228" t="s">
        <v>417</v>
      </c>
      <c r="AU364" s="228" t="s">
        <v>88</v>
      </c>
      <c r="AY364" s="17" t="s">
        <v>150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7" t="s">
        <v>86</v>
      </c>
      <c r="BK364" s="229">
        <f>ROUND(I364*H364,2)</f>
        <v>0</v>
      </c>
      <c r="BL364" s="17" t="s">
        <v>167</v>
      </c>
      <c r="BM364" s="228" t="s">
        <v>598</v>
      </c>
    </row>
    <row r="365" s="14" customFormat="1">
      <c r="A365" s="14"/>
      <c r="B365" s="246"/>
      <c r="C365" s="247"/>
      <c r="D365" s="237" t="s">
        <v>220</v>
      </c>
      <c r="E365" s="248" t="s">
        <v>1</v>
      </c>
      <c r="F365" s="249" t="s">
        <v>599</v>
      </c>
      <c r="G365" s="247"/>
      <c r="H365" s="250">
        <v>45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4"/>
      <c r="U365" s="255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6" t="s">
        <v>220</v>
      </c>
      <c r="AU365" s="256" t="s">
        <v>88</v>
      </c>
      <c r="AV365" s="14" t="s">
        <v>88</v>
      </c>
      <c r="AW365" s="14" t="s">
        <v>34</v>
      </c>
      <c r="AX365" s="14" t="s">
        <v>86</v>
      </c>
      <c r="AY365" s="256" t="s">
        <v>150</v>
      </c>
    </row>
    <row r="366" s="12" customFormat="1" ht="22.8" customHeight="1">
      <c r="A366" s="12"/>
      <c r="B366" s="201"/>
      <c r="C366" s="202"/>
      <c r="D366" s="203" t="s">
        <v>77</v>
      </c>
      <c r="E366" s="215" t="s">
        <v>149</v>
      </c>
      <c r="F366" s="215" t="s">
        <v>600</v>
      </c>
      <c r="G366" s="202"/>
      <c r="H366" s="202"/>
      <c r="I366" s="205"/>
      <c r="J366" s="216">
        <f>BK366</f>
        <v>0</v>
      </c>
      <c r="K366" s="202"/>
      <c r="L366" s="207"/>
      <c r="M366" s="208"/>
      <c r="N366" s="209"/>
      <c r="O366" s="209"/>
      <c r="P366" s="210">
        <f>SUM(P367:P442)</f>
        <v>0</v>
      </c>
      <c r="Q366" s="209"/>
      <c r="R366" s="210">
        <f>SUM(R367:R442)</f>
        <v>547.16381409999997</v>
      </c>
      <c r="S366" s="209"/>
      <c r="T366" s="210">
        <f>SUM(T367:T442)</f>
        <v>0</v>
      </c>
      <c r="U366" s="211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2" t="s">
        <v>86</v>
      </c>
      <c r="AT366" s="213" t="s">
        <v>77</v>
      </c>
      <c r="AU366" s="213" t="s">
        <v>86</v>
      </c>
      <c r="AY366" s="212" t="s">
        <v>150</v>
      </c>
      <c r="BK366" s="214">
        <f>SUM(BK367:BK442)</f>
        <v>0</v>
      </c>
    </row>
    <row r="367" s="2" customFormat="1" ht="37.8" customHeight="1">
      <c r="A367" s="38"/>
      <c r="B367" s="39"/>
      <c r="C367" s="217" t="s">
        <v>601</v>
      </c>
      <c r="D367" s="217" t="s">
        <v>153</v>
      </c>
      <c r="E367" s="218" t="s">
        <v>602</v>
      </c>
      <c r="F367" s="219" t="s">
        <v>603</v>
      </c>
      <c r="G367" s="220" t="s">
        <v>218</v>
      </c>
      <c r="H367" s="221">
        <v>3913.2080000000001</v>
      </c>
      <c r="I367" s="222"/>
      <c r="J367" s="223">
        <f>ROUND(I367*H367,2)</f>
        <v>0</v>
      </c>
      <c r="K367" s="219" t="s">
        <v>420</v>
      </c>
      <c r="L367" s="44"/>
      <c r="M367" s="224" t="s">
        <v>1</v>
      </c>
      <c r="N367" s="225" t="s">
        <v>43</v>
      </c>
      <c r="O367" s="91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6">
        <f>S367*H367</f>
        <v>0</v>
      </c>
      <c r="U367" s="227" t="s">
        <v>1</v>
      </c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8" t="s">
        <v>167</v>
      </c>
      <c r="AT367" s="228" t="s">
        <v>153</v>
      </c>
      <c r="AU367" s="228" t="s">
        <v>88</v>
      </c>
      <c r="AY367" s="17" t="s">
        <v>150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7" t="s">
        <v>86</v>
      </c>
      <c r="BK367" s="229">
        <f>ROUND(I367*H367,2)</f>
        <v>0</v>
      </c>
      <c r="BL367" s="17" t="s">
        <v>167</v>
      </c>
      <c r="BM367" s="228" t="s">
        <v>604</v>
      </c>
    </row>
    <row r="368" s="14" customFormat="1">
      <c r="A368" s="14"/>
      <c r="B368" s="246"/>
      <c r="C368" s="247"/>
      <c r="D368" s="237" t="s">
        <v>220</v>
      </c>
      <c r="E368" s="248" t="s">
        <v>1</v>
      </c>
      <c r="F368" s="249" t="s">
        <v>605</v>
      </c>
      <c r="G368" s="247"/>
      <c r="H368" s="250">
        <v>3913.2080000000001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4"/>
      <c r="U368" s="255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220</v>
      </c>
      <c r="AU368" s="256" t="s">
        <v>88</v>
      </c>
      <c r="AV368" s="14" t="s">
        <v>88</v>
      </c>
      <c r="AW368" s="14" t="s">
        <v>34</v>
      </c>
      <c r="AX368" s="14" t="s">
        <v>86</v>
      </c>
      <c r="AY368" s="256" t="s">
        <v>150</v>
      </c>
    </row>
    <row r="369" s="2" customFormat="1" ht="21.75" customHeight="1">
      <c r="A369" s="38"/>
      <c r="B369" s="39"/>
      <c r="C369" s="268" t="s">
        <v>606</v>
      </c>
      <c r="D369" s="268" t="s">
        <v>417</v>
      </c>
      <c r="E369" s="269" t="s">
        <v>607</v>
      </c>
      <c r="F369" s="270" t="s">
        <v>608</v>
      </c>
      <c r="G369" s="271" t="s">
        <v>388</v>
      </c>
      <c r="H369" s="272">
        <v>24.652999999999999</v>
      </c>
      <c r="I369" s="273"/>
      <c r="J369" s="274">
        <f>ROUND(I369*H369,2)</f>
        <v>0</v>
      </c>
      <c r="K369" s="270" t="s">
        <v>157</v>
      </c>
      <c r="L369" s="275"/>
      <c r="M369" s="276" t="s">
        <v>1</v>
      </c>
      <c r="N369" s="277" t="s">
        <v>43</v>
      </c>
      <c r="O369" s="91"/>
      <c r="P369" s="226">
        <f>O369*H369</f>
        <v>0</v>
      </c>
      <c r="Q369" s="226">
        <v>1</v>
      </c>
      <c r="R369" s="226">
        <f>Q369*H369</f>
        <v>24.652999999999999</v>
      </c>
      <c r="S369" s="226">
        <v>0</v>
      </c>
      <c r="T369" s="226">
        <f>S369*H369</f>
        <v>0</v>
      </c>
      <c r="U369" s="227" t="s">
        <v>1</v>
      </c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8" t="s">
        <v>185</v>
      </c>
      <c r="AT369" s="228" t="s">
        <v>417</v>
      </c>
      <c r="AU369" s="228" t="s">
        <v>88</v>
      </c>
      <c r="AY369" s="17" t="s">
        <v>150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7" t="s">
        <v>86</v>
      </c>
      <c r="BK369" s="229">
        <f>ROUND(I369*H369,2)</f>
        <v>0</v>
      </c>
      <c r="BL369" s="17" t="s">
        <v>167</v>
      </c>
      <c r="BM369" s="228" t="s">
        <v>609</v>
      </c>
    </row>
    <row r="370" s="14" customFormat="1">
      <c r="A370" s="14"/>
      <c r="B370" s="246"/>
      <c r="C370" s="247"/>
      <c r="D370" s="237" t="s">
        <v>220</v>
      </c>
      <c r="E370" s="247"/>
      <c r="F370" s="249" t="s">
        <v>610</v>
      </c>
      <c r="G370" s="247"/>
      <c r="H370" s="250">
        <v>24.652999999999999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4"/>
      <c r="U370" s="255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220</v>
      </c>
      <c r="AU370" s="256" t="s">
        <v>88</v>
      </c>
      <c r="AV370" s="14" t="s">
        <v>88</v>
      </c>
      <c r="AW370" s="14" t="s">
        <v>4</v>
      </c>
      <c r="AX370" s="14" t="s">
        <v>86</v>
      </c>
      <c r="AY370" s="256" t="s">
        <v>150</v>
      </c>
    </row>
    <row r="371" s="2" customFormat="1" ht="24.15" customHeight="1">
      <c r="A371" s="38"/>
      <c r="B371" s="39"/>
      <c r="C371" s="217" t="s">
        <v>611</v>
      </c>
      <c r="D371" s="217" t="s">
        <v>153</v>
      </c>
      <c r="E371" s="218" t="s">
        <v>612</v>
      </c>
      <c r="F371" s="219" t="s">
        <v>613</v>
      </c>
      <c r="G371" s="220" t="s">
        <v>218</v>
      </c>
      <c r="H371" s="221">
        <v>191.66</v>
      </c>
      <c r="I371" s="222"/>
      <c r="J371" s="223">
        <f>ROUND(I371*H371,2)</f>
        <v>0</v>
      </c>
      <c r="K371" s="219" t="s">
        <v>1</v>
      </c>
      <c r="L371" s="44"/>
      <c r="M371" s="224" t="s">
        <v>1</v>
      </c>
      <c r="N371" s="225" t="s">
        <v>43</v>
      </c>
      <c r="O371" s="91"/>
      <c r="P371" s="226">
        <f>O371*H371</f>
        <v>0</v>
      </c>
      <c r="Q371" s="226">
        <v>0</v>
      </c>
      <c r="R371" s="226">
        <f>Q371*H371</f>
        <v>0</v>
      </c>
      <c r="S371" s="226">
        <v>0</v>
      </c>
      <c r="T371" s="226">
        <f>S371*H371</f>
        <v>0</v>
      </c>
      <c r="U371" s="227" t="s">
        <v>1</v>
      </c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8" t="s">
        <v>167</v>
      </c>
      <c r="AT371" s="228" t="s">
        <v>153</v>
      </c>
      <c r="AU371" s="228" t="s">
        <v>88</v>
      </c>
      <c r="AY371" s="17" t="s">
        <v>150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7" t="s">
        <v>86</v>
      </c>
      <c r="BK371" s="229">
        <f>ROUND(I371*H371,2)</f>
        <v>0</v>
      </c>
      <c r="BL371" s="17" t="s">
        <v>167</v>
      </c>
      <c r="BM371" s="228" t="s">
        <v>614</v>
      </c>
    </row>
    <row r="372" s="13" customFormat="1">
      <c r="A372" s="13"/>
      <c r="B372" s="235"/>
      <c r="C372" s="236"/>
      <c r="D372" s="237" t="s">
        <v>220</v>
      </c>
      <c r="E372" s="238" t="s">
        <v>1</v>
      </c>
      <c r="F372" s="239" t="s">
        <v>221</v>
      </c>
      <c r="G372" s="236"/>
      <c r="H372" s="238" t="s">
        <v>1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3"/>
      <c r="U372" s="244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220</v>
      </c>
      <c r="AU372" s="245" t="s">
        <v>88</v>
      </c>
      <c r="AV372" s="13" t="s">
        <v>86</v>
      </c>
      <c r="AW372" s="13" t="s">
        <v>34</v>
      </c>
      <c r="AX372" s="13" t="s">
        <v>78</v>
      </c>
      <c r="AY372" s="245" t="s">
        <v>150</v>
      </c>
    </row>
    <row r="373" s="14" customFormat="1">
      <c r="A373" s="14"/>
      <c r="B373" s="246"/>
      <c r="C373" s="247"/>
      <c r="D373" s="237" t="s">
        <v>220</v>
      </c>
      <c r="E373" s="248" t="s">
        <v>1</v>
      </c>
      <c r="F373" s="249" t="s">
        <v>615</v>
      </c>
      <c r="G373" s="247"/>
      <c r="H373" s="250">
        <v>191.66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4"/>
      <c r="U373" s="255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220</v>
      </c>
      <c r="AU373" s="256" t="s">
        <v>88</v>
      </c>
      <c r="AV373" s="14" t="s">
        <v>88</v>
      </c>
      <c r="AW373" s="14" t="s">
        <v>34</v>
      </c>
      <c r="AX373" s="14" t="s">
        <v>86</v>
      </c>
      <c r="AY373" s="256" t="s">
        <v>150</v>
      </c>
    </row>
    <row r="374" s="2" customFormat="1" ht="21.75" customHeight="1">
      <c r="A374" s="38"/>
      <c r="B374" s="39"/>
      <c r="C374" s="217" t="s">
        <v>616</v>
      </c>
      <c r="D374" s="217" t="s">
        <v>153</v>
      </c>
      <c r="E374" s="218" t="s">
        <v>617</v>
      </c>
      <c r="F374" s="219" t="s">
        <v>618</v>
      </c>
      <c r="G374" s="220" t="s">
        <v>218</v>
      </c>
      <c r="H374" s="221">
        <v>191.66</v>
      </c>
      <c r="I374" s="222"/>
      <c r="J374" s="223">
        <f>ROUND(I374*H374,2)</f>
        <v>0</v>
      </c>
      <c r="K374" s="219" t="s">
        <v>157</v>
      </c>
      <c r="L374" s="44"/>
      <c r="M374" s="224" t="s">
        <v>1</v>
      </c>
      <c r="N374" s="225" t="s">
        <v>43</v>
      </c>
      <c r="O374" s="91"/>
      <c r="P374" s="226">
        <f>O374*H374</f>
        <v>0</v>
      </c>
      <c r="Q374" s="226">
        <v>0</v>
      </c>
      <c r="R374" s="226">
        <f>Q374*H374</f>
        <v>0</v>
      </c>
      <c r="S374" s="226">
        <v>0</v>
      </c>
      <c r="T374" s="226">
        <f>S374*H374</f>
        <v>0</v>
      </c>
      <c r="U374" s="227" t="s">
        <v>1</v>
      </c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8" t="s">
        <v>167</v>
      </c>
      <c r="AT374" s="228" t="s">
        <v>153</v>
      </c>
      <c r="AU374" s="228" t="s">
        <v>88</v>
      </c>
      <c r="AY374" s="17" t="s">
        <v>150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7" t="s">
        <v>86</v>
      </c>
      <c r="BK374" s="229">
        <f>ROUND(I374*H374,2)</f>
        <v>0</v>
      </c>
      <c r="BL374" s="17" t="s">
        <v>167</v>
      </c>
      <c r="BM374" s="228" t="s">
        <v>619</v>
      </c>
    </row>
    <row r="375" s="2" customFormat="1" ht="24.15" customHeight="1">
      <c r="A375" s="38"/>
      <c r="B375" s="39"/>
      <c r="C375" s="217" t="s">
        <v>620</v>
      </c>
      <c r="D375" s="217" t="s">
        <v>153</v>
      </c>
      <c r="E375" s="218" t="s">
        <v>621</v>
      </c>
      <c r="F375" s="219" t="s">
        <v>622</v>
      </c>
      <c r="G375" s="220" t="s">
        <v>218</v>
      </c>
      <c r="H375" s="221">
        <v>1641.675</v>
      </c>
      <c r="I375" s="222"/>
      <c r="J375" s="223">
        <f>ROUND(I375*H375,2)</f>
        <v>0</v>
      </c>
      <c r="K375" s="219" t="s">
        <v>157</v>
      </c>
      <c r="L375" s="44"/>
      <c r="M375" s="224" t="s">
        <v>1</v>
      </c>
      <c r="N375" s="225" t="s">
        <v>43</v>
      </c>
      <c r="O375" s="91"/>
      <c r="P375" s="226">
        <f>O375*H375</f>
        <v>0</v>
      </c>
      <c r="Q375" s="226">
        <v>0</v>
      </c>
      <c r="R375" s="226">
        <f>Q375*H375</f>
        <v>0</v>
      </c>
      <c r="S375" s="226">
        <v>0</v>
      </c>
      <c r="T375" s="226">
        <f>S375*H375</f>
        <v>0</v>
      </c>
      <c r="U375" s="227" t="s">
        <v>1</v>
      </c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8" t="s">
        <v>167</v>
      </c>
      <c r="AT375" s="228" t="s">
        <v>153</v>
      </c>
      <c r="AU375" s="228" t="s">
        <v>88</v>
      </c>
      <c r="AY375" s="17" t="s">
        <v>150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7" t="s">
        <v>86</v>
      </c>
      <c r="BK375" s="229">
        <f>ROUND(I375*H375,2)</f>
        <v>0</v>
      </c>
      <c r="BL375" s="17" t="s">
        <v>167</v>
      </c>
      <c r="BM375" s="228" t="s">
        <v>623</v>
      </c>
    </row>
    <row r="376" s="14" customFormat="1">
      <c r="A376" s="14"/>
      <c r="B376" s="246"/>
      <c r="C376" s="247"/>
      <c r="D376" s="237" t="s">
        <v>220</v>
      </c>
      <c r="E376" s="248" t="s">
        <v>1</v>
      </c>
      <c r="F376" s="249" t="s">
        <v>624</v>
      </c>
      <c r="G376" s="247"/>
      <c r="H376" s="250">
        <v>1563.5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4"/>
      <c r="U376" s="255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220</v>
      </c>
      <c r="AU376" s="256" t="s">
        <v>88</v>
      </c>
      <c r="AV376" s="14" t="s">
        <v>88</v>
      </c>
      <c r="AW376" s="14" t="s">
        <v>34</v>
      </c>
      <c r="AX376" s="14" t="s">
        <v>86</v>
      </c>
      <c r="AY376" s="256" t="s">
        <v>150</v>
      </c>
    </row>
    <row r="377" s="14" customFormat="1">
      <c r="A377" s="14"/>
      <c r="B377" s="246"/>
      <c r="C377" s="247"/>
      <c r="D377" s="237" t="s">
        <v>220</v>
      </c>
      <c r="E377" s="247"/>
      <c r="F377" s="249" t="s">
        <v>625</v>
      </c>
      <c r="G377" s="247"/>
      <c r="H377" s="250">
        <v>1641.675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4"/>
      <c r="U377" s="255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220</v>
      </c>
      <c r="AU377" s="256" t="s">
        <v>88</v>
      </c>
      <c r="AV377" s="14" t="s">
        <v>88</v>
      </c>
      <c r="AW377" s="14" t="s">
        <v>4</v>
      </c>
      <c r="AX377" s="14" t="s">
        <v>86</v>
      </c>
      <c r="AY377" s="256" t="s">
        <v>150</v>
      </c>
    </row>
    <row r="378" s="2" customFormat="1" ht="24.15" customHeight="1">
      <c r="A378" s="38"/>
      <c r="B378" s="39"/>
      <c r="C378" s="217" t="s">
        <v>626</v>
      </c>
      <c r="D378" s="217" t="s">
        <v>153</v>
      </c>
      <c r="E378" s="218" t="s">
        <v>627</v>
      </c>
      <c r="F378" s="219" t="s">
        <v>628</v>
      </c>
      <c r="G378" s="220" t="s">
        <v>218</v>
      </c>
      <c r="H378" s="221">
        <v>2271.5329999999999</v>
      </c>
      <c r="I378" s="222"/>
      <c r="J378" s="223">
        <f>ROUND(I378*H378,2)</f>
        <v>0</v>
      </c>
      <c r="K378" s="219" t="s">
        <v>157</v>
      </c>
      <c r="L378" s="44"/>
      <c r="M378" s="224" t="s">
        <v>1</v>
      </c>
      <c r="N378" s="225" t="s">
        <v>43</v>
      </c>
      <c r="O378" s="91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6">
        <f>S378*H378</f>
        <v>0</v>
      </c>
      <c r="U378" s="227" t="s">
        <v>1</v>
      </c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8" t="s">
        <v>167</v>
      </c>
      <c r="AT378" s="228" t="s">
        <v>153</v>
      </c>
      <c r="AU378" s="228" t="s">
        <v>88</v>
      </c>
      <c r="AY378" s="17" t="s">
        <v>150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7" t="s">
        <v>86</v>
      </c>
      <c r="BK378" s="229">
        <f>ROUND(I378*H378,2)</f>
        <v>0</v>
      </c>
      <c r="BL378" s="17" t="s">
        <v>167</v>
      </c>
      <c r="BM378" s="228" t="s">
        <v>629</v>
      </c>
    </row>
    <row r="379" s="14" customFormat="1">
      <c r="A379" s="14"/>
      <c r="B379" s="246"/>
      <c r="C379" s="247"/>
      <c r="D379" s="237" t="s">
        <v>220</v>
      </c>
      <c r="E379" s="248" t="s">
        <v>1</v>
      </c>
      <c r="F379" s="249" t="s">
        <v>630</v>
      </c>
      <c r="G379" s="247"/>
      <c r="H379" s="250">
        <v>2065.0300000000002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4"/>
      <c r="U379" s="255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220</v>
      </c>
      <c r="AU379" s="256" t="s">
        <v>88</v>
      </c>
      <c r="AV379" s="14" t="s">
        <v>88</v>
      </c>
      <c r="AW379" s="14" t="s">
        <v>34</v>
      </c>
      <c r="AX379" s="14" t="s">
        <v>86</v>
      </c>
      <c r="AY379" s="256" t="s">
        <v>150</v>
      </c>
    </row>
    <row r="380" s="14" customFormat="1">
      <c r="A380" s="14"/>
      <c r="B380" s="246"/>
      <c r="C380" s="247"/>
      <c r="D380" s="237" t="s">
        <v>220</v>
      </c>
      <c r="E380" s="247"/>
      <c r="F380" s="249" t="s">
        <v>631</v>
      </c>
      <c r="G380" s="247"/>
      <c r="H380" s="250">
        <v>2271.5329999999999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4"/>
      <c r="U380" s="255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6" t="s">
        <v>220</v>
      </c>
      <c r="AU380" s="256" t="s">
        <v>88</v>
      </c>
      <c r="AV380" s="14" t="s">
        <v>88</v>
      </c>
      <c r="AW380" s="14" t="s">
        <v>4</v>
      </c>
      <c r="AX380" s="14" t="s">
        <v>86</v>
      </c>
      <c r="AY380" s="256" t="s">
        <v>150</v>
      </c>
    </row>
    <row r="381" s="2" customFormat="1" ht="24.15" customHeight="1">
      <c r="A381" s="38"/>
      <c r="B381" s="39"/>
      <c r="C381" s="217" t="s">
        <v>632</v>
      </c>
      <c r="D381" s="217" t="s">
        <v>153</v>
      </c>
      <c r="E381" s="218" t="s">
        <v>633</v>
      </c>
      <c r="F381" s="219" t="s">
        <v>634</v>
      </c>
      <c r="G381" s="220" t="s">
        <v>218</v>
      </c>
      <c r="H381" s="221">
        <v>636.34000000000003</v>
      </c>
      <c r="I381" s="222"/>
      <c r="J381" s="223">
        <f>ROUND(I381*H381,2)</f>
        <v>0</v>
      </c>
      <c r="K381" s="219" t="s">
        <v>157</v>
      </c>
      <c r="L381" s="44"/>
      <c r="M381" s="224" t="s">
        <v>1</v>
      </c>
      <c r="N381" s="225" t="s">
        <v>43</v>
      </c>
      <c r="O381" s="91"/>
      <c r="P381" s="226">
        <f>O381*H381</f>
        <v>0</v>
      </c>
      <c r="Q381" s="226">
        <v>0</v>
      </c>
      <c r="R381" s="226">
        <f>Q381*H381</f>
        <v>0</v>
      </c>
      <c r="S381" s="226">
        <v>0</v>
      </c>
      <c r="T381" s="226">
        <f>S381*H381</f>
        <v>0</v>
      </c>
      <c r="U381" s="227" t="s">
        <v>1</v>
      </c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8" t="s">
        <v>167</v>
      </c>
      <c r="AT381" s="228" t="s">
        <v>153</v>
      </c>
      <c r="AU381" s="228" t="s">
        <v>88</v>
      </c>
      <c r="AY381" s="17" t="s">
        <v>150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7" t="s">
        <v>86</v>
      </c>
      <c r="BK381" s="229">
        <f>ROUND(I381*H381,2)</f>
        <v>0</v>
      </c>
      <c r="BL381" s="17" t="s">
        <v>167</v>
      </c>
      <c r="BM381" s="228" t="s">
        <v>635</v>
      </c>
    </row>
    <row r="382" s="13" customFormat="1">
      <c r="A382" s="13"/>
      <c r="B382" s="235"/>
      <c r="C382" s="236"/>
      <c r="D382" s="237" t="s">
        <v>220</v>
      </c>
      <c r="E382" s="238" t="s">
        <v>1</v>
      </c>
      <c r="F382" s="239" t="s">
        <v>288</v>
      </c>
      <c r="G382" s="236"/>
      <c r="H382" s="238" t="s">
        <v>1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3"/>
      <c r="U382" s="244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220</v>
      </c>
      <c r="AU382" s="245" t="s">
        <v>88</v>
      </c>
      <c r="AV382" s="13" t="s">
        <v>86</v>
      </c>
      <c r="AW382" s="13" t="s">
        <v>34</v>
      </c>
      <c r="AX382" s="13" t="s">
        <v>78</v>
      </c>
      <c r="AY382" s="245" t="s">
        <v>150</v>
      </c>
    </row>
    <row r="383" s="14" customFormat="1">
      <c r="A383" s="14"/>
      <c r="B383" s="246"/>
      <c r="C383" s="247"/>
      <c r="D383" s="237" t="s">
        <v>220</v>
      </c>
      <c r="E383" s="248" t="s">
        <v>1</v>
      </c>
      <c r="F383" s="249" t="s">
        <v>636</v>
      </c>
      <c r="G383" s="247"/>
      <c r="H383" s="250">
        <v>636.34000000000003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4"/>
      <c r="U383" s="255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220</v>
      </c>
      <c r="AU383" s="256" t="s">
        <v>88</v>
      </c>
      <c r="AV383" s="14" t="s">
        <v>88</v>
      </c>
      <c r="AW383" s="14" t="s">
        <v>34</v>
      </c>
      <c r="AX383" s="14" t="s">
        <v>86</v>
      </c>
      <c r="AY383" s="256" t="s">
        <v>150</v>
      </c>
    </row>
    <row r="384" s="2" customFormat="1" ht="24.15" customHeight="1">
      <c r="A384" s="38"/>
      <c r="B384" s="39"/>
      <c r="C384" s="217" t="s">
        <v>637</v>
      </c>
      <c r="D384" s="217" t="s">
        <v>153</v>
      </c>
      <c r="E384" s="218" t="s">
        <v>638</v>
      </c>
      <c r="F384" s="219" t="s">
        <v>639</v>
      </c>
      <c r="G384" s="220" t="s">
        <v>218</v>
      </c>
      <c r="H384" s="221">
        <v>1066.6010000000001</v>
      </c>
      <c r="I384" s="222"/>
      <c r="J384" s="223">
        <f>ROUND(I384*H384,2)</f>
        <v>0</v>
      </c>
      <c r="K384" s="219" t="s">
        <v>157</v>
      </c>
      <c r="L384" s="44"/>
      <c r="M384" s="224" t="s">
        <v>1</v>
      </c>
      <c r="N384" s="225" t="s">
        <v>43</v>
      </c>
      <c r="O384" s="91"/>
      <c r="P384" s="226">
        <f>O384*H384</f>
        <v>0</v>
      </c>
      <c r="Q384" s="226">
        <v>0</v>
      </c>
      <c r="R384" s="226">
        <f>Q384*H384</f>
        <v>0</v>
      </c>
      <c r="S384" s="226">
        <v>0</v>
      </c>
      <c r="T384" s="226">
        <f>S384*H384</f>
        <v>0</v>
      </c>
      <c r="U384" s="227" t="s">
        <v>1</v>
      </c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8" t="s">
        <v>167</v>
      </c>
      <c r="AT384" s="228" t="s">
        <v>153</v>
      </c>
      <c r="AU384" s="228" t="s">
        <v>88</v>
      </c>
      <c r="AY384" s="17" t="s">
        <v>150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7" t="s">
        <v>86</v>
      </c>
      <c r="BK384" s="229">
        <f>ROUND(I384*H384,2)</f>
        <v>0</v>
      </c>
      <c r="BL384" s="17" t="s">
        <v>167</v>
      </c>
      <c r="BM384" s="228" t="s">
        <v>640</v>
      </c>
    </row>
    <row r="385" s="14" customFormat="1">
      <c r="A385" s="14"/>
      <c r="B385" s="246"/>
      <c r="C385" s="247"/>
      <c r="D385" s="237" t="s">
        <v>220</v>
      </c>
      <c r="E385" s="248" t="s">
        <v>1</v>
      </c>
      <c r="F385" s="249" t="s">
        <v>641</v>
      </c>
      <c r="G385" s="247"/>
      <c r="H385" s="250">
        <v>1015.81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4"/>
      <c r="U385" s="255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6" t="s">
        <v>220</v>
      </c>
      <c r="AU385" s="256" t="s">
        <v>88</v>
      </c>
      <c r="AV385" s="14" t="s">
        <v>88</v>
      </c>
      <c r="AW385" s="14" t="s">
        <v>34</v>
      </c>
      <c r="AX385" s="14" t="s">
        <v>86</v>
      </c>
      <c r="AY385" s="256" t="s">
        <v>150</v>
      </c>
    </row>
    <row r="386" s="14" customFormat="1">
      <c r="A386" s="14"/>
      <c r="B386" s="246"/>
      <c r="C386" s="247"/>
      <c r="D386" s="237" t="s">
        <v>220</v>
      </c>
      <c r="E386" s="247"/>
      <c r="F386" s="249" t="s">
        <v>642</v>
      </c>
      <c r="G386" s="247"/>
      <c r="H386" s="250">
        <v>1066.6010000000001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4"/>
      <c r="U386" s="255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6" t="s">
        <v>220</v>
      </c>
      <c r="AU386" s="256" t="s">
        <v>88</v>
      </c>
      <c r="AV386" s="14" t="s">
        <v>88</v>
      </c>
      <c r="AW386" s="14" t="s">
        <v>4</v>
      </c>
      <c r="AX386" s="14" t="s">
        <v>86</v>
      </c>
      <c r="AY386" s="256" t="s">
        <v>150</v>
      </c>
    </row>
    <row r="387" s="2" customFormat="1" ht="24.15" customHeight="1">
      <c r="A387" s="38"/>
      <c r="B387" s="39"/>
      <c r="C387" s="217" t="s">
        <v>643</v>
      </c>
      <c r="D387" s="217" t="s">
        <v>153</v>
      </c>
      <c r="E387" s="218" t="s">
        <v>644</v>
      </c>
      <c r="F387" s="219" t="s">
        <v>645</v>
      </c>
      <c r="G387" s="220" t="s">
        <v>218</v>
      </c>
      <c r="H387" s="221">
        <v>208.07900000000001</v>
      </c>
      <c r="I387" s="222"/>
      <c r="J387" s="223">
        <f>ROUND(I387*H387,2)</f>
        <v>0</v>
      </c>
      <c r="K387" s="219" t="s">
        <v>157</v>
      </c>
      <c r="L387" s="44"/>
      <c r="M387" s="224" t="s">
        <v>1</v>
      </c>
      <c r="N387" s="225" t="s">
        <v>43</v>
      </c>
      <c r="O387" s="91"/>
      <c r="P387" s="226">
        <f>O387*H387</f>
        <v>0</v>
      </c>
      <c r="Q387" s="226">
        <v>0</v>
      </c>
      <c r="R387" s="226">
        <f>Q387*H387</f>
        <v>0</v>
      </c>
      <c r="S387" s="226">
        <v>0</v>
      </c>
      <c r="T387" s="226">
        <f>S387*H387</f>
        <v>0</v>
      </c>
      <c r="U387" s="227" t="s">
        <v>1</v>
      </c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8" t="s">
        <v>167</v>
      </c>
      <c r="AT387" s="228" t="s">
        <v>153</v>
      </c>
      <c r="AU387" s="228" t="s">
        <v>88</v>
      </c>
      <c r="AY387" s="17" t="s">
        <v>150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7" t="s">
        <v>86</v>
      </c>
      <c r="BK387" s="229">
        <f>ROUND(I387*H387,2)</f>
        <v>0</v>
      </c>
      <c r="BL387" s="17" t="s">
        <v>167</v>
      </c>
      <c r="BM387" s="228" t="s">
        <v>646</v>
      </c>
    </row>
    <row r="388" s="14" customFormat="1">
      <c r="A388" s="14"/>
      <c r="B388" s="246"/>
      <c r="C388" s="247"/>
      <c r="D388" s="237" t="s">
        <v>220</v>
      </c>
      <c r="E388" s="247"/>
      <c r="F388" s="249" t="s">
        <v>647</v>
      </c>
      <c r="G388" s="247"/>
      <c r="H388" s="250">
        <v>208.07900000000001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4"/>
      <c r="U388" s="255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220</v>
      </c>
      <c r="AU388" s="256" t="s">
        <v>88</v>
      </c>
      <c r="AV388" s="14" t="s">
        <v>88</v>
      </c>
      <c r="AW388" s="14" t="s">
        <v>4</v>
      </c>
      <c r="AX388" s="14" t="s">
        <v>86</v>
      </c>
      <c r="AY388" s="256" t="s">
        <v>150</v>
      </c>
    </row>
    <row r="389" s="2" customFormat="1" ht="33" customHeight="1">
      <c r="A389" s="38"/>
      <c r="B389" s="39"/>
      <c r="C389" s="217" t="s">
        <v>648</v>
      </c>
      <c r="D389" s="217" t="s">
        <v>153</v>
      </c>
      <c r="E389" s="218" t="s">
        <v>649</v>
      </c>
      <c r="F389" s="219" t="s">
        <v>650</v>
      </c>
      <c r="G389" s="220" t="s">
        <v>218</v>
      </c>
      <c r="H389" s="221">
        <v>851.04999999999995</v>
      </c>
      <c r="I389" s="222"/>
      <c r="J389" s="223">
        <f>ROUND(I389*H389,2)</f>
        <v>0</v>
      </c>
      <c r="K389" s="219" t="s">
        <v>420</v>
      </c>
      <c r="L389" s="44"/>
      <c r="M389" s="224" t="s">
        <v>1</v>
      </c>
      <c r="N389" s="225" t="s">
        <v>43</v>
      </c>
      <c r="O389" s="91"/>
      <c r="P389" s="226">
        <f>O389*H389</f>
        <v>0</v>
      </c>
      <c r="Q389" s="226">
        <v>0</v>
      </c>
      <c r="R389" s="226">
        <f>Q389*H389</f>
        <v>0</v>
      </c>
      <c r="S389" s="226">
        <v>0</v>
      </c>
      <c r="T389" s="226">
        <f>S389*H389</f>
        <v>0</v>
      </c>
      <c r="U389" s="227" t="s">
        <v>1</v>
      </c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8" t="s">
        <v>167</v>
      </c>
      <c r="AT389" s="228" t="s">
        <v>153</v>
      </c>
      <c r="AU389" s="228" t="s">
        <v>88</v>
      </c>
      <c r="AY389" s="17" t="s">
        <v>150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7" t="s">
        <v>86</v>
      </c>
      <c r="BK389" s="229">
        <f>ROUND(I389*H389,2)</f>
        <v>0</v>
      </c>
      <c r="BL389" s="17" t="s">
        <v>167</v>
      </c>
      <c r="BM389" s="228" t="s">
        <v>651</v>
      </c>
    </row>
    <row r="390" s="2" customFormat="1" ht="24.15" customHeight="1">
      <c r="A390" s="38"/>
      <c r="B390" s="39"/>
      <c r="C390" s="217" t="s">
        <v>652</v>
      </c>
      <c r="D390" s="217" t="s">
        <v>153</v>
      </c>
      <c r="E390" s="218" t="s">
        <v>653</v>
      </c>
      <c r="F390" s="219" t="s">
        <v>654</v>
      </c>
      <c r="G390" s="220" t="s">
        <v>218</v>
      </c>
      <c r="H390" s="221">
        <v>893.60299999999995</v>
      </c>
      <c r="I390" s="222"/>
      <c r="J390" s="223">
        <f>ROUND(I390*H390,2)</f>
        <v>0</v>
      </c>
      <c r="K390" s="219" t="s">
        <v>1</v>
      </c>
      <c r="L390" s="44"/>
      <c r="M390" s="224" t="s">
        <v>1</v>
      </c>
      <c r="N390" s="225" t="s">
        <v>43</v>
      </c>
      <c r="O390" s="91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6">
        <f>S390*H390</f>
        <v>0</v>
      </c>
      <c r="U390" s="227" t="s">
        <v>1</v>
      </c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8" t="s">
        <v>167</v>
      </c>
      <c r="AT390" s="228" t="s">
        <v>153</v>
      </c>
      <c r="AU390" s="228" t="s">
        <v>88</v>
      </c>
      <c r="AY390" s="17" t="s">
        <v>150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7" t="s">
        <v>86</v>
      </c>
      <c r="BK390" s="229">
        <f>ROUND(I390*H390,2)</f>
        <v>0</v>
      </c>
      <c r="BL390" s="17" t="s">
        <v>167</v>
      </c>
      <c r="BM390" s="228" t="s">
        <v>655</v>
      </c>
    </row>
    <row r="391" s="14" customFormat="1">
      <c r="A391" s="14"/>
      <c r="B391" s="246"/>
      <c r="C391" s="247"/>
      <c r="D391" s="237" t="s">
        <v>220</v>
      </c>
      <c r="E391" s="247"/>
      <c r="F391" s="249" t="s">
        <v>656</v>
      </c>
      <c r="G391" s="247"/>
      <c r="H391" s="250">
        <v>893.60299999999995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4"/>
      <c r="U391" s="255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220</v>
      </c>
      <c r="AU391" s="256" t="s">
        <v>88</v>
      </c>
      <c r="AV391" s="14" t="s">
        <v>88</v>
      </c>
      <c r="AW391" s="14" t="s">
        <v>4</v>
      </c>
      <c r="AX391" s="14" t="s">
        <v>86</v>
      </c>
      <c r="AY391" s="256" t="s">
        <v>150</v>
      </c>
    </row>
    <row r="392" s="2" customFormat="1" ht="21.75" customHeight="1">
      <c r="A392" s="38"/>
      <c r="B392" s="39"/>
      <c r="C392" s="217" t="s">
        <v>657</v>
      </c>
      <c r="D392" s="217" t="s">
        <v>153</v>
      </c>
      <c r="E392" s="218" t="s">
        <v>658</v>
      </c>
      <c r="F392" s="219" t="s">
        <v>659</v>
      </c>
      <c r="G392" s="220" t="s">
        <v>218</v>
      </c>
      <c r="H392" s="221">
        <v>851.04999999999995</v>
      </c>
      <c r="I392" s="222"/>
      <c r="J392" s="223">
        <f>ROUND(I392*H392,2)</f>
        <v>0</v>
      </c>
      <c r="K392" s="219" t="s">
        <v>420</v>
      </c>
      <c r="L392" s="44"/>
      <c r="M392" s="224" t="s">
        <v>1</v>
      </c>
      <c r="N392" s="225" t="s">
        <v>43</v>
      </c>
      <c r="O392" s="91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6">
        <f>S392*H392</f>
        <v>0</v>
      </c>
      <c r="U392" s="227" t="s">
        <v>1</v>
      </c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8" t="s">
        <v>167</v>
      </c>
      <c r="AT392" s="228" t="s">
        <v>153</v>
      </c>
      <c r="AU392" s="228" t="s">
        <v>88</v>
      </c>
      <c r="AY392" s="17" t="s">
        <v>150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7" t="s">
        <v>86</v>
      </c>
      <c r="BK392" s="229">
        <f>ROUND(I392*H392,2)</f>
        <v>0</v>
      </c>
      <c r="BL392" s="17" t="s">
        <v>167</v>
      </c>
      <c r="BM392" s="228" t="s">
        <v>660</v>
      </c>
    </row>
    <row r="393" s="2" customFormat="1" ht="21.75" customHeight="1">
      <c r="A393" s="38"/>
      <c r="B393" s="39"/>
      <c r="C393" s="217" t="s">
        <v>661</v>
      </c>
      <c r="D393" s="217" t="s">
        <v>153</v>
      </c>
      <c r="E393" s="218" t="s">
        <v>662</v>
      </c>
      <c r="F393" s="219" t="s">
        <v>663</v>
      </c>
      <c r="G393" s="220" t="s">
        <v>218</v>
      </c>
      <c r="H393" s="221">
        <v>636.34000000000003</v>
      </c>
      <c r="I393" s="222"/>
      <c r="J393" s="223">
        <f>ROUND(I393*H393,2)</f>
        <v>0</v>
      </c>
      <c r="K393" s="219" t="s">
        <v>157</v>
      </c>
      <c r="L393" s="44"/>
      <c r="M393" s="224" t="s">
        <v>1</v>
      </c>
      <c r="N393" s="225" t="s">
        <v>43</v>
      </c>
      <c r="O393" s="91"/>
      <c r="P393" s="226">
        <f>O393*H393</f>
        <v>0</v>
      </c>
      <c r="Q393" s="226">
        <v>0</v>
      </c>
      <c r="R393" s="226">
        <f>Q393*H393</f>
        <v>0</v>
      </c>
      <c r="S393" s="226">
        <v>0</v>
      </c>
      <c r="T393" s="226">
        <f>S393*H393</f>
        <v>0</v>
      </c>
      <c r="U393" s="227" t="s">
        <v>1</v>
      </c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8" t="s">
        <v>167</v>
      </c>
      <c r="AT393" s="228" t="s">
        <v>153</v>
      </c>
      <c r="AU393" s="228" t="s">
        <v>88</v>
      </c>
      <c r="AY393" s="17" t="s">
        <v>150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7" t="s">
        <v>86</v>
      </c>
      <c r="BK393" s="229">
        <f>ROUND(I393*H393,2)</f>
        <v>0</v>
      </c>
      <c r="BL393" s="17" t="s">
        <v>167</v>
      </c>
      <c r="BM393" s="228" t="s">
        <v>664</v>
      </c>
    </row>
    <row r="394" s="13" customFormat="1">
      <c r="A394" s="13"/>
      <c r="B394" s="235"/>
      <c r="C394" s="236"/>
      <c r="D394" s="237" t="s">
        <v>220</v>
      </c>
      <c r="E394" s="238" t="s">
        <v>1</v>
      </c>
      <c r="F394" s="239" t="s">
        <v>288</v>
      </c>
      <c r="G394" s="236"/>
      <c r="H394" s="238" t="s">
        <v>1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3"/>
      <c r="U394" s="244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5" t="s">
        <v>220</v>
      </c>
      <c r="AU394" s="245" t="s">
        <v>88</v>
      </c>
      <c r="AV394" s="13" t="s">
        <v>86</v>
      </c>
      <c r="AW394" s="13" t="s">
        <v>34</v>
      </c>
      <c r="AX394" s="13" t="s">
        <v>78</v>
      </c>
      <c r="AY394" s="245" t="s">
        <v>150</v>
      </c>
    </row>
    <row r="395" s="14" customFormat="1">
      <c r="A395" s="14"/>
      <c r="B395" s="246"/>
      <c r="C395" s="247"/>
      <c r="D395" s="237" t="s">
        <v>220</v>
      </c>
      <c r="E395" s="248" t="s">
        <v>1</v>
      </c>
      <c r="F395" s="249" t="s">
        <v>636</v>
      </c>
      <c r="G395" s="247"/>
      <c r="H395" s="250">
        <v>636.34000000000003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4"/>
      <c r="U395" s="255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6" t="s">
        <v>220</v>
      </c>
      <c r="AU395" s="256" t="s">
        <v>88</v>
      </c>
      <c r="AV395" s="14" t="s">
        <v>88</v>
      </c>
      <c r="AW395" s="14" t="s">
        <v>34</v>
      </c>
      <c r="AX395" s="14" t="s">
        <v>86</v>
      </c>
      <c r="AY395" s="256" t="s">
        <v>150</v>
      </c>
    </row>
    <row r="396" s="2" customFormat="1" ht="33" customHeight="1">
      <c r="A396" s="38"/>
      <c r="B396" s="39"/>
      <c r="C396" s="217" t="s">
        <v>665</v>
      </c>
      <c r="D396" s="217" t="s">
        <v>153</v>
      </c>
      <c r="E396" s="218" t="s">
        <v>666</v>
      </c>
      <c r="F396" s="219" t="s">
        <v>667</v>
      </c>
      <c r="G396" s="220" t="s">
        <v>218</v>
      </c>
      <c r="H396" s="221">
        <v>1487.3900000000001</v>
      </c>
      <c r="I396" s="222"/>
      <c r="J396" s="223">
        <f>ROUND(I396*H396,2)</f>
        <v>0</v>
      </c>
      <c r="K396" s="219" t="s">
        <v>157</v>
      </c>
      <c r="L396" s="44"/>
      <c r="M396" s="224" t="s">
        <v>1</v>
      </c>
      <c r="N396" s="225" t="s">
        <v>43</v>
      </c>
      <c r="O396" s="91"/>
      <c r="P396" s="226">
        <f>O396*H396</f>
        <v>0</v>
      </c>
      <c r="Q396" s="226">
        <v>0</v>
      </c>
      <c r="R396" s="226">
        <f>Q396*H396</f>
        <v>0</v>
      </c>
      <c r="S396" s="226">
        <v>0</v>
      </c>
      <c r="T396" s="226">
        <f>S396*H396</f>
        <v>0</v>
      </c>
      <c r="U396" s="227" t="s">
        <v>1</v>
      </c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8" t="s">
        <v>167</v>
      </c>
      <c r="AT396" s="228" t="s">
        <v>153</v>
      </c>
      <c r="AU396" s="228" t="s">
        <v>88</v>
      </c>
      <c r="AY396" s="17" t="s">
        <v>150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7" t="s">
        <v>86</v>
      </c>
      <c r="BK396" s="229">
        <f>ROUND(I396*H396,2)</f>
        <v>0</v>
      </c>
      <c r="BL396" s="17" t="s">
        <v>167</v>
      </c>
      <c r="BM396" s="228" t="s">
        <v>668</v>
      </c>
    </row>
    <row r="397" s="13" customFormat="1">
      <c r="A397" s="13"/>
      <c r="B397" s="235"/>
      <c r="C397" s="236"/>
      <c r="D397" s="237" t="s">
        <v>220</v>
      </c>
      <c r="E397" s="238" t="s">
        <v>1</v>
      </c>
      <c r="F397" s="239" t="s">
        <v>669</v>
      </c>
      <c r="G397" s="236"/>
      <c r="H397" s="238" t="s">
        <v>1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3"/>
      <c r="U397" s="244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220</v>
      </c>
      <c r="AU397" s="245" t="s">
        <v>88</v>
      </c>
      <c r="AV397" s="13" t="s">
        <v>86</v>
      </c>
      <c r="AW397" s="13" t="s">
        <v>34</v>
      </c>
      <c r="AX397" s="13" t="s">
        <v>78</v>
      </c>
      <c r="AY397" s="245" t="s">
        <v>150</v>
      </c>
    </row>
    <row r="398" s="14" customFormat="1">
      <c r="A398" s="14"/>
      <c r="B398" s="246"/>
      <c r="C398" s="247"/>
      <c r="D398" s="237" t="s">
        <v>220</v>
      </c>
      <c r="E398" s="248" t="s">
        <v>1</v>
      </c>
      <c r="F398" s="249" t="s">
        <v>670</v>
      </c>
      <c r="G398" s="247"/>
      <c r="H398" s="250">
        <v>851.04999999999995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4"/>
      <c r="U398" s="255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6" t="s">
        <v>220</v>
      </c>
      <c r="AU398" s="256" t="s">
        <v>88</v>
      </c>
      <c r="AV398" s="14" t="s">
        <v>88</v>
      </c>
      <c r="AW398" s="14" t="s">
        <v>34</v>
      </c>
      <c r="AX398" s="14" t="s">
        <v>78</v>
      </c>
      <c r="AY398" s="256" t="s">
        <v>150</v>
      </c>
    </row>
    <row r="399" s="13" customFormat="1">
      <c r="A399" s="13"/>
      <c r="B399" s="235"/>
      <c r="C399" s="236"/>
      <c r="D399" s="237" t="s">
        <v>220</v>
      </c>
      <c r="E399" s="238" t="s">
        <v>1</v>
      </c>
      <c r="F399" s="239" t="s">
        <v>288</v>
      </c>
      <c r="G399" s="236"/>
      <c r="H399" s="238" t="s">
        <v>1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3"/>
      <c r="U399" s="244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220</v>
      </c>
      <c r="AU399" s="245" t="s">
        <v>88</v>
      </c>
      <c r="AV399" s="13" t="s">
        <v>86</v>
      </c>
      <c r="AW399" s="13" t="s">
        <v>34</v>
      </c>
      <c r="AX399" s="13" t="s">
        <v>78</v>
      </c>
      <c r="AY399" s="245" t="s">
        <v>150</v>
      </c>
    </row>
    <row r="400" s="14" customFormat="1">
      <c r="A400" s="14"/>
      <c r="B400" s="246"/>
      <c r="C400" s="247"/>
      <c r="D400" s="237" t="s">
        <v>220</v>
      </c>
      <c r="E400" s="248" t="s">
        <v>1</v>
      </c>
      <c r="F400" s="249" t="s">
        <v>636</v>
      </c>
      <c r="G400" s="247"/>
      <c r="H400" s="250">
        <v>636.34000000000003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4"/>
      <c r="U400" s="255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220</v>
      </c>
      <c r="AU400" s="256" t="s">
        <v>88</v>
      </c>
      <c r="AV400" s="14" t="s">
        <v>88</v>
      </c>
      <c r="AW400" s="14" t="s">
        <v>34</v>
      </c>
      <c r="AX400" s="14" t="s">
        <v>78</v>
      </c>
      <c r="AY400" s="256" t="s">
        <v>150</v>
      </c>
    </row>
    <row r="401" s="15" customFormat="1">
      <c r="A401" s="15"/>
      <c r="B401" s="257"/>
      <c r="C401" s="258"/>
      <c r="D401" s="237" t="s">
        <v>220</v>
      </c>
      <c r="E401" s="259" t="s">
        <v>1</v>
      </c>
      <c r="F401" s="260" t="s">
        <v>263</v>
      </c>
      <c r="G401" s="258"/>
      <c r="H401" s="261">
        <v>1487.3899999999999</v>
      </c>
      <c r="I401" s="262"/>
      <c r="J401" s="258"/>
      <c r="K401" s="258"/>
      <c r="L401" s="263"/>
      <c r="M401" s="264"/>
      <c r="N401" s="265"/>
      <c r="O401" s="265"/>
      <c r="P401" s="265"/>
      <c r="Q401" s="265"/>
      <c r="R401" s="265"/>
      <c r="S401" s="265"/>
      <c r="T401" s="265"/>
      <c r="U401" s="266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7" t="s">
        <v>220</v>
      </c>
      <c r="AU401" s="267" t="s">
        <v>88</v>
      </c>
      <c r="AV401" s="15" t="s">
        <v>167</v>
      </c>
      <c r="AW401" s="15" t="s">
        <v>34</v>
      </c>
      <c r="AX401" s="15" t="s">
        <v>86</v>
      </c>
      <c r="AY401" s="267" t="s">
        <v>150</v>
      </c>
    </row>
    <row r="402" s="2" customFormat="1" ht="24.15" customHeight="1">
      <c r="A402" s="38"/>
      <c r="B402" s="39"/>
      <c r="C402" s="217" t="s">
        <v>671</v>
      </c>
      <c r="D402" s="217" t="s">
        <v>153</v>
      </c>
      <c r="E402" s="218" t="s">
        <v>672</v>
      </c>
      <c r="F402" s="219" t="s">
        <v>673</v>
      </c>
      <c r="G402" s="220" t="s">
        <v>218</v>
      </c>
      <c r="H402" s="221">
        <v>198.16999999999999</v>
      </c>
      <c r="I402" s="222"/>
      <c r="J402" s="223">
        <f>ROUND(I402*H402,2)</f>
        <v>0</v>
      </c>
      <c r="K402" s="219" t="s">
        <v>157</v>
      </c>
      <c r="L402" s="44"/>
      <c r="M402" s="224" t="s">
        <v>1</v>
      </c>
      <c r="N402" s="225" t="s">
        <v>43</v>
      </c>
      <c r="O402" s="91"/>
      <c r="P402" s="226">
        <f>O402*H402</f>
        <v>0</v>
      </c>
      <c r="Q402" s="226">
        <v>0.1837</v>
      </c>
      <c r="R402" s="226">
        <f>Q402*H402</f>
        <v>36.403828999999995</v>
      </c>
      <c r="S402" s="226">
        <v>0</v>
      </c>
      <c r="T402" s="226">
        <f>S402*H402</f>
        <v>0</v>
      </c>
      <c r="U402" s="227" t="s">
        <v>1</v>
      </c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8" t="s">
        <v>167</v>
      </c>
      <c r="AT402" s="228" t="s">
        <v>153</v>
      </c>
      <c r="AU402" s="228" t="s">
        <v>88</v>
      </c>
      <c r="AY402" s="17" t="s">
        <v>150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7" t="s">
        <v>86</v>
      </c>
      <c r="BK402" s="229">
        <f>ROUND(I402*H402,2)</f>
        <v>0</v>
      </c>
      <c r="BL402" s="17" t="s">
        <v>167</v>
      </c>
      <c r="BM402" s="228" t="s">
        <v>674</v>
      </c>
    </row>
    <row r="403" s="13" customFormat="1">
      <c r="A403" s="13"/>
      <c r="B403" s="235"/>
      <c r="C403" s="236"/>
      <c r="D403" s="237" t="s">
        <v>220</v>
      </c>
      <c r="E403" s="238" t="s">
        <v>1</v>
      </c>
      <c r="F403" s="239" t="s">
        <v>221</v>
      </c>
      <c r="G403" s="236"/>
      <c r="H403" s="238" t="s">
        <v>1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3"/>
      <c r="U403" s="244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5" t="s">
        <v>220</v>
      </c>
      <c r="AU403" s="245" t="s">
        <v>88</v>
      </c>
      <c r="AV403" s="13" t="s">
        <v>86</v>
      </c>
      <c r="AW403" s="13" t="s">
        <v>34</v>
      </c>
      <c r="AX403" s="13" t="s">
        <v>78</v>
      </c>
      <c r="AY403" s="245" t="s">
        <v>150</v>
      </c>
    </row>
    <row r="404" s="14" customFormat="1">
      <c r="A404" s="14"/>
      <c r="B404" s="246"/>
      <c r="C404" s="247"/>
      <c r="D404" s="237" t="s">
        <v>220</v>
      </c>
      <c r="E404" s="248" t="s">
        <v>1</v>
      </c>
      <c r="F404" s="249" t="s">
        <v>675</v>
      </c>
      <c r="G404" s="247"/>
      <c r="H404" s="250">
        <v>198.16999999999999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4"/>
      <c r="U404" s="255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220</v>
      </c>
      <c r="AU404" s="256" t="s">
        <v>88</v>
      </c>
      <c r="AV404" s="14" t="s">
        <v>88</v>
      </c>
      <c r="AW404" s="14" t="s">
        <v>34</v>
      </c>
      <c r="AX404" s="14" t="s">
        <v>86</v>
      </c>
      <c r="AY404" s="256" t="s">
        <v>150</v>
      </c>
    </row>
    <row r="405" s="2" customFormat="1" ht="16.5" customHeight="1">
      <c r="A405" s="38"/>
      <c r="B405" s="39"/>
      <c r="C405" s="268" t="s">
        <v>676</v>
      </c>
      <c r="D405" s="268" t="s">
        <v>417</v>
      </c>
      <c r="E405" s="269" t="s">
        <v>677</v>
      </c>
      <c r="F405" s="270" t="s">
        <v>678</v>
      </c>
      <c r="G405" s="271" t="s">
        <v>218</v>
      </c>
      <c r="H405" s="272">
        <v>176.654</v>
      </c>
      <c r="I405" s="273"/>
      <c r="J405" s="274">
        <f>ROUND(I405*H405,2)</f>
        <v>0</v>
      </c>
      <c r="K405" s="270" t="s">
        <v>157</v>
      </c>
      <c r="L405" s="275"/>
      <c r="M405" s="276" t="s">
        <v>1</v>
      </c>
      <c r="N405" s="277" t="s">
        <v>43</v>
      </c>
      <c r="O405" s="91"/>
      <c r="P405" s="226">
        <f>O405*H405</f>
        <v>0</v>
      </c>
      <c r="Q405" s="226">
        <v>0.222</v>
      </c>
      <c r="R405" s="226">
        <f>Q405*H405</f>
        <v>39.217188</v>
      </c>
      <c r="S405" s="226">
        <v>0</v>
      </c>
      <c r="T405" s="226">
        <f>S405*H405</f>
        <v>0</v>
      </c>
      <c r="U405" s="227" t="s">
        <v>1</v>
      </c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8" t="s">
        <v>185</v>
      </c>
      <c r="AT405" s="228" t="s">
        <v>417</v>
      </c>
      <c r="AU405" s="228" t="s">
        <v>88</v>
      </c>
      <c r="AY405" s="17" t="s">
        <v>150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7" t="s">
        <v>86</v>
      </c>
      <c r="BK405" s="229">
        <f>ROUND(I405*H405,2)</f>
        <v>0</v>
      </c>
      <c r="BL405" s="17" t="s">
        <v>167</v>
      </c>
      <c r="BM405" s="228" t="s">
        <v>679</v>
      </c>
    </row>
    <row r="406" s="14" customFormat="1">
      <c r="A406" s="14"/>
      <c r="B406" s="246"/>
      <c r="C406" s="247"/>
      <c r="D406" s="237" t="s">
        <v>220</v>
      </c>
      <c r="E406" s="248" t="s">
        <v>1</v>
      </c>
      <c r="F406" s="249" t="s">
        <v>680</v>
      </c>
      <c r="G406" s="247"/>
      <c r="H406" s="250">
        <v>173.19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4"/>
      <c r="U406" s="255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220</v>
      </c>
      <c r="AU406" s="256" t="s">
        <v>88</v>
      </c>
      <c r="AV406" s="14" t="s">
        <v>88</v>
      </c>
      <c r="AW406" s="14" t="s">
        <v>34</v>
      </c>
      <c r="AX406" s="14" t="s">
        <v>86</v>
      </c>
      <c r="AY406" s="256" t="s">
        <v>150</v>
      </c>
    </row>
    <row r="407" s="14" customFormat="1">
      <c r="A407" s="14"/>
      <c r="B407" s="246"/>
      <c r="C407" s="247"/>
      <c r="D407" s="237" t="s">
        <v>220</v>
      </c>
      <c r="E407" s="247"/>
      <c r="F407" s="249" t="s">
        <v>681</v>
      </c>
      <c r="G407" s="247"/>
      <c r="H407" s="250">
        <v>176.654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4"/>
      <c r="U407" s="255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6" t="s">
        <v>220</v>
      </c>
      <c r="AU407" s="256" t="s">
        <v>88</v>
      </c>
      <c r="AV407" s="14" t="s">
        <v>88</v>
      </c>
      <c r="AW407" s="14" t="s">
        <v>4</v>
      </c>
      <c r="AX407" s="14" t="s">
        <v>86</v>
      </c>
      <c r="AY407" s="256" t="s">
        <v>150</v>
      </c>
    </row>
    <row r="408" s="2" customFormat="1" ht="33" customHeight="1">
      <c r="A408" s="38"/>
      <c r="B408" s="39"/>
      <c r="C408" s="217" t="s">
        <v>682</v>
      </c>
      <c r="D408" s="217" t="s">
        <v>153</v>
      </c>
      <c r="E408" s="218" t="s">
        <v>683</v>
      </c>
      <c r="F408" s="219" t="s">
        <v>684</v>
      </c>
      <c r="G408" s="220" t="s">
        <v>218</v>
      </c>
      <c r="H408" s="221">
        <v>27.239999999999998</v>
      </c>
      <c r="I408" s="222"/>
      <c r="J408" s="223">
        <f>ROUND(I408*H408,2)</f>
        <v>0</v>
      </c>
      <c r="K408" s="219" t="s">
        <v>1</v>
      </c>
      <c r="L408" s="44"/>
      <c r="M408" s="224" t="s">
        <v>1</v>
      </c>
      <c r="N408" s="225" t="s">
        <v>43</v>
      </c>
      <c r="O408" s="91"/>
      <c r="P408" s="226">
        <f>O408*H408</f>
        <v>0</v>
      </c>
      <c r="Q408" s="226">
        <v>0.16700000000000001</v>
      </c>
      <c r="R408" s="226">
        <f>Q408*H408</f>
        <v>4.54908</v>
      </c>
      <c r="S408" s="226">
        <v>0</v>
      </c>
      <c r="T408" s="226">
        <f>S408*H408</f>
        <v>0</v>
      </c>
      <c r="U408" s="227" t="s">
        <v>1</v>
      </c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8" t="s">
        <v>167</v>
      </c>
      <c r="AT408" s="228" t="s">
        <v>153</v>
      </c>
      <c r="AU408" s="228" t="s">
        <v>88</v>
      </c>
      <c r="AY408" s="17" t="s">
        <v>150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7" t="s">
        <v>86</v>
      </c>
      <c r="BK408" s="229">
        <f>ROUND(I408*H408,2)</f>
        <v>0</v>
      </c>
      <c r="BL408" s="17" t="s">
        <v>167</v>
      </c>
      <c r="BM408" s="228" t="s">
        <v>685</v>
      </c>
    </row>
    <row r="409" s="13" customFormat="1">
      <c r="A409" s="13"/>
      <c r="B409" s="235"/>
      <c r="C409" s="236"/>
      <c r="D409" s="237" t="s">
        <v>220</v>
      </c>
      <c r="E409" s="238" t="s">
        <v>1</v>
      </c>
      <c r="F409" s="239" t="s">
        <v>221</v>
      </c>
      <c r="G409" s="236"/>
      <c r="H409" s="238" t="s">
        <v>1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3"/>
      <c r="U409" s="244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220</v>
      </c>
      <c r="AU409" s="245" t="s">
        <v>88</v>
      </c>
      <c r="AV409" s="13" t="s">
        <v>86</v>
      </c>
      <c r="AW409" s="13" t="s">
        <v>34</v>
      </c>
      <c r="AX409" s="13" t="s">
        <v>78</v>
      </c>
      <c r="AY409" s="245" t="s">
        <v>150</v>
      </c>
    </row>
    <row r="410" s="14" customFormat="1">
      <c r="A410" s="14"/>
      <c r="B410" s="246"/>
      <c r="C410" s="247"/>
      <c r="D410" s="237" t="s">
        <v>220</v>
      </c>
      <c r="E410" s="248" t="s">
        <v>1</v>
      </c>
      <c r="F410" s="249" t="s">
        <v>686</v>
      </c>
      <c r="G410" s="247"/>
      <c r="H410" s="250">
        <v>27.239999999999998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4"/>
      <c r="U410" s="255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220</v>
      </c>
      <c r="AU410" s="256" t="s">
        <v>88</v>
      </c>
      <c r="AV410" s="14" t="s">
        <v>88</v>
      </c>
      <c r="AW410" s="14" t="s">
        <v>34</v>
      </c>
      <c r="AX410" s="14" t="s">
        <v>86</v>
      </c>
      <c r="AY410" s="256" t="s">
        <v>150</v>
      </c>
    </row>
    <row r="411" s="2" customFormat="1" ht="33" customHeight="1">
      <c r="A411" s="38"/>
      <c r="B411" s="39"/>
      <c r="C411" s="217" t="s">
        <v>687</v>
      </c>
      <c r="D411" s="217" t="s">
        <v>153</v>
      </c>
      <c r="E411" s="218" t="s">
        <v>688</v>
      </c>
      <c r="F411" s="219" t="s">
        <v>689</v>
      </c>
      <c r="G411" s="220" t="s">
        <v>218</v>
      </c>
      <c r="H411" s="221">
        <v>3.5649999999999999</v>
      </c>
      <c r="I411" s="222"/>
      <c r="J411" s="223">
        <f>ROUND(I411*H411,2)</f>
        <v>0</v>
      </c>
      <c r="K411" s="219" t="s">
        <v>1</v>
      </c>
      <c r="L411" s="44"/>
      <c r="M411" s="224" t="s">
        <v>1</v>
      </c>
      <c r="N411" s="225" t="s">
        <v>43</v>
      </c>
      <c r="O411" s="91"/>
      <c r="P411" s="226">
        <f>O411*H411</f>
        <v>0</v>
      </c>
      <c r="Q411" s="226">
        <v>0.13403999999999999</v>
      </c>
      <c r="R411" s="226">
        <f>Q411*H411</f>
        <v>0.47785259999999996</v>
      </c>
      <c r="S411" s="226">
        <v>0</v>
      </c>
      <c r="T411" s="226">
        <f>S411*H411</f>
        <v>0</v>
      </c>
      <c r="U411" s="227" t="s">
        <v>1</v>
      </c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8" t="s">
        <v>167</v>
      </c>
      <c r="AT411" s="228" t="s">
        <v>153</v>
      </c>
      <c r="AU411" s="228" t="s">
        <v>88</v>
      </c>
      <c r="AY411" s="17" t="s">
        <v>150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7" t="s">
        <v>86</v>
      </c>
      <c r="BK411" s="229">
        <f>ROUND(I411*H411,2)</f>
        <v>0</v>
      </c>
      <c r="BL411" s="17" t="s">
        <v>167</v>
      </c>
      <c r="BM411" s="228" t="s">
        <v>690</v>
      </c>
    </row>
    <row r="412" s="13" customFormat="1">
      <c r="A412" s="13"/>
      <c r="B412" s="235"/>
      <c r="C412" s="236"/>
      <c r="D412" s="237" t="s">
        <v>220</v>
      </c>
      <c r="E412" s="238" t="s">
        <v>1</v>
      </c>
      <c r="F412" s="239" t="s">
        <v>221</v>
      </c>
      <c r="G412" s="236"/>
      <c r="H412" s="238" t="s">
        <v>1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3"/>
      <c r="U412" s="244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220</v>
      </c>
      <c r="AU412" s="245" t="s">
        <v>88</v>
      </c>
      <c r="AV412" s="13" t="s">
        <v>86</v>
      </c>
      <c r="AW412" s="13" t="s">
        <v>34</v>
      </c>
      <c r="AX412" s="13" t="s">
        <v>78</v>
      </c>
      <c r="AY412" s="245" t="s">
        <v>150</v>
      </c>
    </row>
    <row r="413" s="14" customFormat="1">
      <c r="A413" s="14"/>
      <c r="B413" s="246"/>
      <c r="C413" s="247"/>
      <c r="D413" s="237" t="s">
        <v>220</v>
      </c>
      <c r="E413" s="248" t="s">
        <v>1</v>
      </c>
      <c r="F413" s="249" t="s">
        <v>691</v>
      </c>
      <c r="G413" s="247"/>
      <c r="H413" s="250">
        <v>3.5649999999999999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4"/>
      <c r="U413" s="255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220</v>
      </c>
      <c r="AU413" s="256" t="s">
        <v>88</v>
      </c>
      <c r="AV413" s="14" t="s">
        <v>88</v>
      </c>
      <c r="AW413" s="14" t="s">
        <v>34</v>
      </c>
      <c r="AX413" s="14" t="s">
        <v>86</v>
      </c>
      <c r="AY413" s="256" t="s">
        <v>150</v>
      </c>
    </row>
    <row r="414" s="2" customFormat="1" ht="21.75" customHeight="1">
      <c r="A414" s="38"/>
      <c r="B414" s="39"/>
      <c r="C414" s="268" t="s">
        <v>692</v>
      </c>
      <c r="D414" s="268" t="s">
        <v>417</v>
      </c>
      <c r="E414" s="269" t="s">
        <v>693</v>
      </c>
      <c r="F414" s="270" t="s">
        <v>694</v>
      </c>
      <c r="G414" s="271" t="s">
        <v>218</v>
      </c>
      <c r="H414" s="272">
        <v>3.7429999999999999</v>
      </c>
      <c r="I414" s="273"/>
      <c r="J414" s="274">
        <f>ROUND(I414*H414,2)</f>
        <v>0</v>
      </c>
      <c r="K414" s="270" t="s">
        <v>1</v>
      </c>
      <c r="L414" s="275"/>
      <c r="M414" s="276" t="s">
        <v>1</v>
      </c>
      <c r="N414" s="277" t="s">
        <v>43</v>
      </c>
      <c r="O414" s="91"/>
      <c r="P414" s="226">
        <f>O414*H414</f>
        <v>0</v>
      </c>
      <c r="Q414" s="226">
        <v>0.13500000000000001</v>
      </c>
      <c r="R414" s="226">
        <f>Q414*H414</f>
        <v>0.505305</v>
      </c>
      <c r="S414" s="226">
        <v>0</v>
      </c>
      <c r="T414" s="226">
        <f>S414*H414</f>
        <v>0</v>
      </c>
      <c r="U414" s="227" t="s">
        <v>1</v>
      </c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8" t="s">
        <v>185</v>
      </c>
      <c r="AT414" s="228" t="s">
        <v>417</v>
      </c>
      <c r="AU414" s="228" t="s">
        <v>88</v>
      </c>
      <c r="AY414" s="17" t="s">
        <v>150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7" t="s">
        <v>86</v>
      </c>
      <c r="BK414" s="229">
        <f>ROUND(I414*H414,2)</f>
        <v>0</v>
      </c>
      <c r="BL414" s="17" t="s">
        <v>167</v>
      </c>
      <c r="BM414" s="228" t="s">
        <v>695</v>
      </c>
    </row>
    <row r="415" s="14" customFormat="1">
      <c r="A415" s="14"/>
      <c r="B415" s="246"/>
      <c r="C415" s="247"/>
      <c r="D415" s="237" t="s">
        <v>220</v>
      </c>
      <c r="E415" s="247"/>
      <c r="F415" s="249" t="s">
        <v>696</v>
      </c>
      <c r="G415" s="247"/>
      <c r="H415" s="250">
        <v>3.7429999999999999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4"/>
      <c r="U415" s="255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220</v>
      </c>
      <c r="AU415" s="256" t="s">
        <v>88</v>
      </c>
      <c r="AV415" s="14" t="s">
        <v>88</v>
      </c>
      <c r="AW415" s="14" t="s">
        <v>4</v>
      </c>
      <c r="AX415" s="14" t="s">
        <v>86</v>
      </c>
      <c r="AY415" s="256" t="s">
        <v>150</v>
      </c>
    </row>
    <row r="416" s="2" customFormat="1" ht="24.15" customHeight="1">
      <c r="A416" s="38"/>
      <c r="B416" s="39"/>
      <c r="C416" s="217" t="s">
        <v>697</v>
      </c>
      <c r="D416" s="217" t="s">
        <v>153</v>
      </c>
      <c r="E416" s="218" t="s">
        <v>698</v>
      </c>
      <c r="F416" s="219" t="s">
        <v>699</v>
      </c>
      <c r="G416" s="220" t="s">
        <v>218</v>
      </c>
      <c r="H416" s="221">
        <v>2.8199999999999998</v>
      </c>
      <c r="I416" s="222"/>
      <c r="J416" s="223">
        <f>ROUND(I416*H416,2)</f>
        <v>0</v>
      </c>
      <c r="K416" s="219" t="s">
        <v>157</v>
      </c>
      <c r="L416" s="44"/>
      <c r="M416" s="224" t="s">
        <v>1</v>
      </c>
      <c r="N416" s="225" t="s">
        <v>43</v>
      </c>
      <c r="O416" s="91"/>
      <c r="P416" s="226">
        <f>O416*H416</f>
        <v>0</v>
      </c>
      <c r="Q416" s="226">
        <v>0.11162</v>
      </c>
      <c r="R416" s="226">
        <f>Q416*H416</f>
        <v>0.31476839999999995</v>
      </c>
      <c r="S416" s="226">
        <v>0</v>
      </c>
      <c r="T416" s="226">
        <f>S416*H416</f>
        <v>0</v>
      </c>
      <c r="U416" s="227" t="s">
        <v>1</v>
      </c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8" t="s">
        <v>167</v>
      </c>
      <c r="AT416" s="228" t="s">
        <v>153</v>
      </c>
      <c r="AU416" s="228" t="s">
        <v>88</v>
      </c>
      <c r="AY416" s="17" t="s">
        <v>150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7" t="s">
        <v>86</v>
      </c>
      <c r="BK416" s="229">
        <f>ROUND(I416*H416,2)</f>
        <v>0</v>
      </c>
      <c r="BL416" s="17" t="s">
        <v>167</v>
      </c>
      <c r="BM416" s="228" t="s">
        <v>700</v>
      </c>
    </row>
    <row r="417" s="13" customFormat="1">
      <c r="A417" s="13"/>
      <c r="B417" s="235"/>
      <c r="C417" s="236"/>
      <c r="D417" s="237" t="s">
        <v>220</v>
      </c>
      <c r="E417" s="238" t="s">
        <v>1</v>
      </c>
      <c r="F417" s="239" t="s">
        <v>221</v>
      </c>
      <c r="G417" s="236"/>
      <c r="H417" s="238" t="s">
        <v>1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3"/>
      <c r="U417" s="244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220</v>
      </c>
      <c r="AU417" s="245" t="s">
        <v>88</v>
      </c>
      <c r="AV417" s="13" t="s">
        <v>86</v>
      </c>
      <c r="AW417" s="13" t="s">
        <v>34</v>
      </c>
      <c r="AX417" s="13" t="s">
        <v>78</v>
      </c>
      <c r="AY417" s="245" t="s">
        <v>150</v>
      </c>
    </row>
    <row r="418" s="14" customFormat="1">
      <c r="A418" s="14"/>
      <c r="B418" s="246"/>
      <c r="C418" s="247"/>
      <c r="D418" s="237" t="s">
        <v>220</v>
      </c>
      <c r="E418" s="248" t="s">
        <v>1</v>
      </c>
      <c r="F418" s="249" t="s">
        <v>701</v>
      </c>
      <c r="G418" s="247"/>
      <c r="H418" s="250">
        <v>2.8199999999999998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4"/>
      <c r="U418" s="255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220</v>
      </c>
      <c r="AU418" s="256" t="s">
        <v>88</v>
      </c>
      <c r="AV418" s="14" t="s">
        <v>88</v>
      </c>
      <c r="AW418" s="14" t="s">
        <v>34</v>
      </c>
      <c r="AX418" s="14" t="s">
        <v>86</v>
      </c>
      <c r="AY418" s="256" t="s">
        <v>150</v>
      </c>
    </row>
    <row r="419" s="2" customFormat="1" ht="24.15" customHeight="1">
      <c r="A419" s="38"/>
      <c r="B419" s="39"/>
      <c r="C419" s="268" t="s">
        <v>702</v>
      </c>
      <c r="D419" s="268" t="s">
        <v>417</v>
      </c>
      <c r="E419" s="269" t="s">
        <v>703</v>
      </c>
      <c r="F419" s="270" t="s">
        <v>704</v>
      </c>
      <c r="G419" s="271" t="s">
        <v>218</v>
      </c>
      <c r="H419" s="272">
        <v>2.9609999999999999</v>
      </c>
      <c r="I419" s="273"/>
      <c r="J419" s="274">
        <f>ROUND(I419*H419,2)</f>
        <v>0</v>
      </c>
      <c r="K419" s="270" t="s">
        <v>157</v>
      </c>
      <c r="L419" s="275"/>
      <c r="M419" s="276" t="s">
        <v>1</v>
      </c>
      <c r="N419" s="277" t="s">
        <v>43</v>
      </c>
      <c r="O419" s="91"/>
      <c r="P419" s="226">
        <f>O419*H419</f>
        <v>0</v>
      </c>
      <c r="Q419" s="226">
        <v>0.17499999999999999</v>
      </c>
      <c r="R419" s="226">
        <f>Q419*H419</f>
        <v>0.51817499999999994</v>
      </c>
      <c r="S419" s="226">
        <v>0</v>
      </c>
      <c r="T419" s="226">
        <f>S419*H419</f>
        <v>0</v>
      </c>
      <c r="U419" s="227" t="s">
        <v>1</v>
      </c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8" t="s">
        <v>185</v>
      </c>
      <c r="AT419" s="228" t="s">
        <v>417</v>
      </c>
      <c r="AU419" s="228" t="s">
        <v>88</v>
      </c>
      <c r="AY419" s="17" t="s">
        <v>150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7" t="s">
        <v>86</v>
      </c>
      <c r="BK419" s="229">
        <f>ROUND(I419*H419,2)</f>
        <v>0</v>
      </c>
      <c r="BL419" s="17" t="s">
        <v>167</v>
      </c>
      <c r="BM419" s="228" t="s">
        <v>705</v>
      </c>
    </row>
    <row r="420" s="14" customFormat="1">
      <c r="A420" s="14"/>
      <c r="B420" s="246"/>
      <c r="C420" s="247"/>
      <c r="D420" s="237" t="s">
        <v>220</v>
      </c>
      <c r="E420" s="247"/>
      <c r="F420" s="249" t="s">
        <v>706</v>
      </c>
      <c r="G420" s="247"/>
      <c r="H420" s="250">
        <v>2.9609999999999999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4"/>
      <c r="U420" s="255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220</v>
      </c>
      <c r="AU420" s="256" t="s">
        <v>88</v>
      </c>
      <c r="AV420" s="14" t="s">
        <v>88</v>
      </c>
      <c r="AW420" s="14" t="s">
        <v>4</v>
      </c>
      <c r="AX420" s="14" t="s">
        <v>86</v>
      </c>
      <c r="AY420" s="256" t="s">
        <v>150</v>
      </c>
    </row>
    <row r="421" s="2" customFormat="1" ht="33" customHeight="1">
      <c r="A421" s="38"/>
      <c r="B421" s="39"/>
      <c r="C421" s="217" t="s">
        <v>707</v>
      </c>
      <c r="D421" s="217" t="s">
        <v>153</v>
      </c>
      <c r="E421" s="218" t="s">
        <v>708</v>
      </c>
      <c r="F421" s="219" t="s">
        <v>709</v>
      </c>
      <c r="G421" s="220" t="s">
        <v>218</v>
      </c>
      <c r="H421" s="221">
        <v>254.155</v>
      </c>
      <c r="I421" s="222"/>
      <c r="J421" s="223">
        <f>ROUND(I421*H421,2)</f>
        <v>0</v>
      </c>
      <c r="K421" s="219" t="s">
        <v>157</v>
      </c>
      <c r="L421" s="44"/>
      <c r="M421" s="224" t="s">
        <v>1</v>
      </c>
      <c r="N421" s="225" t="s">
        <v>43</v>
      </c>
      <c r="O421" s="91"/>
      <c r="P421" s="226">
        <f>O421*H421</f>
        <v>0</v>
      </c>
      <c r="Q421" s="226">
        <v>0.11162</v>
      </c>
      <c r="R421" s="226">
        <f>Q421*H421</f>
        <v>28.3687811</v>
      </c>
      <c r="S421" s="226">
        <v>0</v>
      </c>
      <c r="T421" s="226">
        <f>S421*H421</f>
        <v>0</v>
      </c>
      <c r="U421" s="227" t="s">
        <v>1</v>
      </c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8" t="s">
        <v>167</v>
      </c>
      <c r="AT421" s="228" t="s">
        <v>153</v>
      </c>
      <c r="AU421" s="228" t="s">
        <v>88</v>
      </c>
      <c r="AY421" s="17" t="s">
        <v>150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7" t="s">
        <v>86</v>
      </c>
      <c r="BK421" s="229">
        <f>ROUND(I421*H421,2)</f>
        <v>0</v>
      </c>
      <c r="BL421" s="17" t="s">
        <v>167</v>
      </c>
      <c r="BM421" s="228" t="s">
        <v>710</v>
      </c>
    </row>
    <row r="422" s="13" customFormat="1">
      <c r="A422" s="13"/>
      <c r="B422" s="235"/>
      <c r="C422" s="236"/>
      <c r="D422" s="237" t="s">
        <v>220</v>
      </c>
      <c r="E422" s="238" t="s">
        <v>1</v>
      </c>
      <c r="F422" s="239" t="s">
        <v>221</v>
      </c>
      <c r="G422" s="236"/>
      <c r="H422" s="238" t="s">
        <v>1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3"/>
      <c r="U422" s="244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5" t="s">
        <v>220</v>
      </c>
      <c r="AU422" s="245" t="s">
        <v>88</v>
      </c>
      <c r="AV422" s="13" t="s">
        <v>86</v>
      </c>
      <c r="AW422" s="13" t="s">
        <v>34</v>
      </c>
      <c r="AX422" s="13" t="s">
        <v>78</v>
      </c>
      <c r="AY422" s="245" t="s">
        <v>150</v>
      </c>
    </row>
    <row r="423" s="14" customFormat="1">
      <c r="A423" s="14"/>
      <c r="B423" s="246"/>
      <c r="C423" s="247"/>
      <c r="D423" s="237" t="s">
        <v>220</v>
      </c>
      <c r="E423" s="248" t="s">
        <v>1</v>
      </c>
      <c r="F423" s="249" t="s">
        <v>711</v>
      </c>
      <c r="G423" s="247"/>
      <c r="H423" s="250">
        <v>254.155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4"/>
      <c r="U423" s="255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6" t="s">
        <v>220</v>
      </c>
      <c r="AU423" s="256" t="s">
        <v>88</v>
      </c>
      <c r="AV423" s="14" t="s">
        <v>88</v>
      </c>
      <c r="AW423" s="14" t="s">
        <v>34</v>
      </c>
      <c r="AX423" s="14" t="s">
        <v>86</v>
      </c>
      <c r="AY423" s="256" t="s">
        <v>150</v>
      </c>
    </row>
    <row r="424" s="2" customFormat="1" ht="24.15" customHeight="1">
      <c r="A424" s="38"/>
      <c r="B424" s="39"/>
      <c r="C424" s="268" t="s">
        <v>712</v>
      </c>
      <c r="D424" s="268" t="s">
        <v>417</v>
      </c>
      <c r="E424" s="269" t="s">
        <v>713</v>
      </c>
      <c r="F424" s="270" t="s">
        <v>714</v>
      </c>
      <c r="G424" s="271" t="s">
        <v>218</v>
      </c>
      <c r="H424" s="272">
        <v>258.10599999999999</v>
      </c>
      <c r="I424" s="273"/>
      <c r="J424" s="274">
        <f>ROUND(I424*H424,2)</f>
        <v>0</v>
      </c>
      <c r="K424" s="270" t="s">
        <v>1</v>
      </c>
      <c r="L424" s="275"/>
      <c r="M424" s="276" t="s">
        <v>1</v>
      </c>
      <c r="N424" s="277" t="s">
        <v>43</v>
      </c>
      <c r="O424" s="91"/>
      <c r="P424" s="226">
        <f>O424*H424</f>
        <v>0</v>
      </c>
      <c r="Q424" s="226">
        <v>0.17599999999999999</v>
      </c>
      <c r="R424" s="226">
        <f>Q424*H424</f>
        <v>45.426655999999994</v>
      </c>
      <c r="S424" s="226">
        <v>0</v>
      </c>
      <c r="T424" s="226">
        <f>S424*H424</f>
        <v>0</v>
      </c>
      <c r="U424" s="227" t="s">
        <v>1</v>
      </c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8" t="s">
        <v>185</v>
      </c>
      <c r="AT424" s="228" t="s">
        <v>417</v>
      </c>
      <c r="AU424" s="228" t="s">
        <v>88</v>
      </c>
      <c r="AY424" s="17" t="s">
        <v>150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7" t="s">
        <v>86</v>
      </c>
      <c r="BK424" s="229">
        <f>ROUND(I424*H424,2)</f>
        <v>0</v>
      </c>
      <c r="BL424" s="17" t="s">
        <v>167</v>
      </c>
      <c r="BM424" s="228" t="s">
        <v>715</v>
      </c>
    </row>
    <row r="425" s="14" customFormat="1">
      <c r="A425" s="14"/>
      <c r="B425" s="246"/>
      <c r="C425" s="247"/>
      <c r="D425" s="237" t="s">
        <v>220</v>
      </c>
      <c r="E425" s="247"/>
      <c r="F425" s="249" t="s">
        <v>716</v>
      </c>
      <c r="G425" s="247"/>
      <c r="H425" s="250">
        <v>258.10599999999999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4"/>
      <c r="U425" s="255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6" t="s">
        <v>220</v>
      </c>
      <c r="AU425" s="256" t="s">
        <v>88</v>
      </c>
      <c r="AV425" s="14" t="s">
        <v>88</v>
      </c>
      <c r="AW425" s="14" t="s">
        <v>4</v>
      </c>
      <c r="AX425" s="14" t="s">
        <v>86</v>
      </c>
      <c r="AY425" s="256" t="s">
        <v>150</v>
      </c>
    </row>
    <row r="426" s="2" customFormat="1" ht="37.8" customHeight="1">
      <c r="A426" s="38"/>
      <c r="B426" s="39"/>
      <c r="C426" s="217" t="s">
        <v>717</v>
      </c>
      <c r="D426" s="217" t="s">
        <v>153</v>
      </c>
      <c r="E426" s="218" t="s">
        <v>718</v>
      </c>
      <c r="F426" s="219" t="s">
        <v>719</v>
      </c>
      <c r="G426" s="220" t="s">
        <v>218</v>
      </c>
      <c r="H426" s="221">
        <v>800.90499999999997</v>
      </c>
      <c r="I426" s="222"/>
      <c r="J426" s="223">
        <f>ROUND(I426*H426,2)</f>
        <v>0</v>
      </c>
      <c r="K426" s="219" t="s">
        <v>1</v>
      </c>
      <c r="L426" s="44"/>
      <c r="M426" s="224" t="s">
        <v>1</v>
      </c>
      <c r="N426" s="225" t="s">
        <v>43</v>
      </c>
      <c r="O426" s="91"/>
      <c r="P426" s="226">
        <f>O426*H426</f>
        <v>0</v>
      </c>
      <c r="Q426" s="226">
        <v>0.098000000000000004</v>
      </c>
      <c r="R426" s="226">
        <f>Q426*H426</f>
        <v>78.488690000000005</v>
      </c>
      <c r="S426" s="226">
        <v>0</v>
      </c>
      <c r="T426" s="226">
        <f>S426*H426</f>
        <v>0</v>
      </c>
      <c r="U426" s="227" t="s">
        <v>1</v>
      </c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8" t="s">
        <v>167</v>
      </c>
      <c r="AT426" s="228" t="s">
        <v>153</v>
      </c>
      <c r="AU426" s="228" t="s">
        <v>88</v>
      </c>
      <c r="AY426" s="17" t="s">
        <v>150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7" t="s">
        <v>86</v>
      </c>
      <c r="BK426" s="229">
        <f>ROUND(I426*H426,2)</f>
        <v>0</v>
      </c>
      <c r="BL426" s="17" t="s">
        <v>167</v>
      </c>
      <c r="BM426" s="228" t="s">
        <v>720</v>
      </c>
    </row>
    <row r="427" s="13" customFormat="1">
      <c r="A427" s="13"/>
      <c r="B427" s="235"/>
      <c r="C427" s="236"/>
      <c r="D427" s="237" t="s">
        <v>220</v>
      </c>
      <c r="E427" s="238" t="s">
        <v>1</v>
      </c>
      <c r="F427" s="239" t="s">
        <v>221</v>
      </c>
      <c r="G427" s="236"/>
      <c r="H427" s="238" t="s">
        <v>1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3"/>
      <c r="U427" s="244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220</v>
      </c>
      <c r="AU427" s="245" t="s">
        <v>88</v>
      </c>
      <c r="AV427" s="13" t="s">
        <v>86</v>
      </c>
      <c r="AW427" s="13" t="s">
        <v>34</v>
      </c>
      <c r="AX427" s="13" t="s">
        <v>78</v>
      </c>
      <c r="AY427" s="245" t="s">
        <v>150</v>
      </c>
    </row>
    <row r="428" s="14" customFormat="1">
      <c r="A428" s="14"/>
      <c r="B428" s="246"/>
      <c r="C428" s="247"/>
      <c r="D428" s="237" t="s">
        <v>220</v>
      </c>
      <c r="E428" s="248" t="s">
        <v>1</v>
      </c>
      <c r="F428" s="249" t="s">
        <v>721</v>
      </c>
      <c r="G428" s="247"/>
      <c r="H428" s="250">
        <v>800.90499999999997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4"/>
      <c r="U428" s="255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220</v>
      </c>
      <c r="AU428" s="256" t="s">
        <v>88</v>
      </c>
      <c r="AV428" s="14" t="s">
        <v>88</v>
      </c>
      <c r="AW428" s="14" t="s">
        <v>34</v>
      </c>
      <c r="AX428" s="14" t="s">
        <v>86</v>
      </c>
      <c r="AY428" s="256" t="s">
        <v>150</v>
      </c>
    </row>
    <row r="429" s="2" customFormat="1" ht="24.15" customHeight="1">
      <c r="A429" s="38"/>
      <c r="B429" s="39"/>
      <c r="C429" s="268" t="s">
        <v>722</v>
      </c>
      <c r="D429" s="268" t="s">
        <v>417</v>
      </c>
      <c r="E429" s="269" t="s">
        <v>723</v>
      </c>
      <c r="F429" s="270" t="s">
        <v>724</v>
      </c>
      <c r="G429" s="271" t="s">
        <v>218</v>
      </c>
      <c r="H429" s="272">
        <v>824.93200000000002</v>
      </c>
      <c r="I429" s="273"/>
      <c r="J429" s="274">
        <f>ROUND(I429*H429,2)</f>
        <v>0</v>
      </c>
      <c r="K429" s="270" t="s">
        <v>157</v>
      </c>
      <c r="L429" s="275"/>
      <c r="M429" s="276" t="s">
        <v>1</v>
      </c>
      <c r="N429" s="277" t="s">
        <v>43</v>
      </c>
      <c r="O429" s="91"/>
      <c r="P429" s="226">
        <f>O429*H429</f>
        <v>0</v>
      </c>
      <c r="Q429" s="226">
        <v>0.159</v>
      </c>
      <c r="R429" s="226">
        <f>Q429*H429</f>
        <v>131.164188</v>
      </c>
      <c r="S429" s="226">
        <v>0</v>
      </c>
      <c r="T429" s="226">
        <f>S429*H429</f>
        <v>0</v>
      </c>
      <c r="U429" s="227" t="s">
        <v>1</v>
      </c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8" t="s">
        <v>185</v>
      </c>
      <c r="AT429" s="228" t="s">
        <v>417</v>
      </c>
      <c r="AU429" s="228" t="s">
        <v>88</v>
      </c>
      <c r="AY429" s="17" t="s">
        <v>150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7" t="s">
        <v>86</v>
      </c>
      <c r="BK429" s="229">
        <f>ROUND(I429*H429,2)</f>
        <v>0</v>
      </c>
      <c r="BL429" s="17" t="s">
        <v>167</v>
      </c>
      <c r="BM429" s="228" t="s">
        <v>725</v>
      </c>
    </row>
    <row r="430" s="14" customFormat="1">
      <c r="A430" s="14"/>
      <c r="B430" s="246"/>
      <c r="C430" s="247"/>
      <c r="D430" s="237" t="s">
        <v>220</v>
      </c>
      <c r="E430" s="247"/>
      <c r="F430" s="249" t="s">
        <v>726</v>
      </c>
      <c r="G430" s="247"/>
      <c r="H430" s="250">
        <v>824.93200000000002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4"/>
      <c r="U430" s="255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6" t="s">
        <v>220</v>
      </c>
      <c r="AU430" s="256" t="s">
        <v>88</v>
      </c>
      <c r="AV430" s="14" t="s">
        <v>88</v>
      </c>
      <c r="AW430" s="14" t="s">
        <v>4</v>
      </c>
      <c r="AX430" s="14" t="s">
        <v>86</v>
      </c>
      <c r="AY430" s="256" t="s">
        <v>150</v>
      </c>
    </row>
    <row r="431" s="2" customFormat="1" ht="33" customHeight="1">
      <c r="A431" s="38"/>
      <c r="B431" s="39"/>
      <c r="C431" s="217" t="s">
        <v>727</v>
      </c>
      <c r="D431" s="217" t="s">
        <v>153</v>
      </c>
      <c r="E431" s="218" t="s">
        <v>728</v>
      </c>
      <c r="F431" s="219" t="s">
        <v>729</v>
      </c>
      <c r="G431" s="220" t="s">
        <v>218</v>
      </c>
      <c r="H431" s="221">
        <v>666.19000000000005</v>
      </c>
      <c r="I431" s="222"/>
      <c r="J431" s="223">
        <f>ROUND(I431*H431,2)</f>
        <v>0</v>
      </c>
      <c r="K431" s="219" t="s">
        <v>157</v>
      </c>
      <c r="L431" s="44"/>
      <c r="M431" s="224" t="s">
        <v>1</v>
      </c>
      <c r="N431" s="225" t="s">
        <v>43</v>
      </c>
      <c r="O431" s="91"/>
      <c r="P431" s="226">
        <f>O431*H431</f>
        <v>0</v>
      </c>
      <c r="Q431" s="226">
        <v>0.10100000000000001</v>
      </c>
      <c r="R431" s="226">
        <f>Q431*H431</f>
        <v>67.285190000000014</v>
      </c>
      <c r="S431" s="226">
        <v>0</v>
      </c>
      <c r="T431" s="226">
        <f>S431*H431</f>
        <v>0</v>
      </c>
      <c r="U431" s="227" t="s">
        <v>1</v>
      </c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8" t="s">
        <v>167</v>
      </c>
      <c r="AT431" s="228" t="s">
        <v>153</v>
      </c>
      <c r="AU431" s="228" t="s">
        <v>88</v>
      </c>
      <c r="AY431" s="17" t="s">
        <v>150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7" t="s">
        <v>86</v>
      </c>
      <c r="BK431" s="229">
        <f>ROUND(I431*H431,2)</f>
        <v>0</v>
      </c>
      <c r="BL431" s="17" t="s">
        <v>167</v>
      </c>
      <c r="BM431" s="228" t="s">
        <v>730</v>
      </c>
    </row>
    <row r="432" s="14" customFormat="1">
      <c r="A432" s="14"/>
      <c r="B432" s="246"/>
      <c r="C432" s="247"/>
      <c r="D432" s="237" t="s">
        <v>220</v>
      </c>
      <c r="E432" s="248" t="s">
        <v>1</v>
      </c>
      <c r="F432" s="249" t="s">
        <v>731</v>
      </c>
      <c r="G432" s="247"/>
      <c r="H432" s="250">
        <v>666.19000000000005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4"/>
      <c r="U432" s="255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220</v>
      </c>
      <c r="AU432" s="256" t="s">
        <v>88</v>
      </c>
      <c r="AV432" s="14" t="s">
        <v>88</v>
      </c>
      <c r="AW432" s="14" t="s">
        <v>34</v>
      </c>
      <c r="AX432" s="14" t="s">
        <v>86</v>
      </c>
      <c r="AY432" s="256" t="s">
        <v>150</v>
      </c>
    </row>
    <row r="433" s="2" customFormat="1" ht="24.15" customHeight="1">
      <c r="A433" s="38"/>
      <c r="B433" s="39"/>
      <c r="C433" s="268" t="s">
        <v>732</v>
      </c>
      <c r="D433" s="268" t="s">
        <v>417</v>
      </c>
      <c r="E433" s="269" t="s">
        <v>733</v>
      </c>
      <c r="F433" s="270" t="s">
        <v>734</v>
      </c>
      <c r="G433" s="271" t="s">
        <v>218</v>
      </c>
      <c r="H433" s="272">
        <v>646.82299999999998</v>
      </c>
      <c r="I433" s="273"/>
      <c r="J433" s="274">
        <f>ROUND(I433*H433,2)</f>
        <v>0</v>
      </c>
      <c r="K433" s="270" t="s">
        <v>1</v>
      </c>
      <c r="L433" s="275"/>
      <c r="M433" s="276" t="s">
        <v>1</v>
      </c>
      <c r="N433" s="277" t="s">
        <v>43</v>
      </c>
      <c r="O433" s="91"/>
      <c r="P433" s="226">
        <f>O433*H433</f>
        <v>0</v>
      </c>
      <c r="Q433" s="226">
        <v>0.13200000000000001</v>
      </c>
      <c r="R433" s="226">
        <f>Q433*H433</f>
        <v>85.380635999999996</v>
      </c>
      <c r="S433" s="226">
        <v>0</v>
      </c>
      <c r="T433" s="226">
        <f>S433*H433</f>
        <v>0</v>
      </c>
      <c r="U433" s="227" t="s">
        <v>1</v>
      </c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8" t="s">
        <v>185</v>
      </c>
      <c r="AT433" s="228" t="s">
        <v>417</v>
      </c>
      <c r="AU433" s="228" t="s">
        <v>88</v>
      </c>
      <c r="AY433" s="17" t="s">
        <v>150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17" t="s">
        <v>86</v>
      </c>
      <c r="BK433" s="229">
        <f>ROUND(I433*H433,2)</f>
        <v>0</v>
      </c>
      <c r="BL433" s="17" t="s">
        <v>167</v>
      </c>
      <c r="BM433" s="228" t="s">
        <v>735</v>
      </c>
    </row>
    <row r="434" s="13" customFormat="1">
      <c r="A434" s="13"/>
      <c r="B434" s="235"/>
      <c r="C434" s="236"/>
      <c r="D434" s="237" t="s">
        <v>220</v>
      </c>
      <c r="E434" s="238" t="s">
        <v>1</v>
      </c>
      <c r="F434" s="239" t="s">
        <v>221</v>
      </c>
      <c r="G434" s="236"/>
      <c r="H434" s="238" t="s">
        <v>1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3"/>
      <c r="U434" s="244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220</v>
      </c>
      <c r="AU434" s="245" t="s">
        <v>88</v>
      </c>
      <c r="AV434" s="13" t="s">
        <v>86</v>
      </c>
      <c r="AW434" s="13" t="s">
        <v>34</v>
      </c>
      <c r="AX434" s="13" t="s">
        <v>78</v>
      </c>
      <c r="AY434" s="245" t="s">
        <v>150</v>
      </c>
    </row>
    <row r="435" s="14" customFormat="1">
      <c r="A435" s="14"/>
      <c r="B435" s="246"/>
      <c r="C435" s="247"/>
      <c r="D435" s="237" t="s">
        <v>220</v>
      </c>
      <c r="E435" s="248" t="s">
        <v>1</v>
      </c>
      <c r="F435" s="249" t="s">
        <v>736</v>
      </c>
      <c r="G435" s="247"/>
      <c r="H435" s="250">
        <v>634.13999999999999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4"/>
      <c r="U435" s="255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220</v>
      </c>
      <c r="AU435" s="256" t="s">
        <v>88</v>
      </c>
      <c r="AV435" s="14" t="s">
        <v>88</v>
      </c>
      <c r="AW435" s="14" t="s">
        <v>34</v>
      </c>
      <c r="AX435" s="14" t="s">
        <v>86</v>
      </c>
      <c r="AY435" s="256" t="s">
        <v>150</v>
      </c>
    </row>
    <row r="436" s="14" customFormat="1">
      <c r="A436" s="14"/>
      <c r="B436" s="246"/>
      <c r="C436" s="247"/>
      <c r="D436" s="237" t="s">
        <v>220</v>
      </c>
      <c r="E436" s="247"/>
      <c r="F436" s="249" t="s">
        <v>737</v>
      </c>
      <c r="G436" s="247"/>
      <c r="H436" s="250">
        <v>646.82299999999998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4"/>
      <c r="U436" s="255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6" t="s">
        <v>220</v>
      </c>
      <c r="AU436" s="256" t="s">
        <v>88</v>
      </c>
      <c r="AV436" s="14" t="s">
        <v>88</v>
      </c>
      <c r="AW436" s="14" t="s">
        <v>4</v>
      </c>
      <c r="AX436" s="14" t="s">
        <v>86</v>
      </c>
      <c r="AY436" s="256" t="s">
        <v>150</v>
      </c>
    </row>
    <row r="437" s="2" customFormat="1" ht="24.15" customHeight="1">
      <c r="A437" s="38"/>
      <c r="B437" s="39"/>
      <c r="C437" s="268" t="s">
        <v>738</v>
      </c>
      <c r="D437" s="268" t="s">
        <v>417</v>
      </c>
      <c r="E437" s="269" t="s">
        <v>739</v>
      </c>
      <c r="F437" s="270" t="s">
        <v>740</v>
      </c>
      <c r="G437" s="271" t="s">
        <v>218</v>
      </c>
      <c r="H437" s="272">
        <v>33.652999999999999</v>
      </c>
      <c r="I437" s="273"/>
      <c r="J437" s="274">
        <f>ROUND(I437*H437,2)</f>
        <v>0</v>
      </c>
      <c r="K437" s="270" t="s">
        <v>157</v>
      </c>
      <c r="L437" s="275"/>
      <c r="M437" s="276" t="s">
        <v>1</v>
      </c>
      <c r="N437" s="277" t="s">
        <v>43</v>
      </c>
      <c r="O437" s="91"/>
      <c r="P437" s="226">
        <f>O437*H437</f>
        <v>0</v>
      </c>
      <c r="Q437" s="226">
        <v>0.13100000000000001</v>
      </c>
      <c r="R437" s="226">
        <f>Q437*H437</f>
        <v>4.4085429999999999</v>
      </c>
      <c r="S437" s="226">
        <v>0</v>
      </c>
      <c r="T437" s="226">
        <f>S437*H437</f>
        <v>0</v>
      </c>
      <c r="U437" s="227" t="s">
        <v>1</v>
      </c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8" t="s">
        <v>185</v>
      </c>
      <c r="AT437" s="228" t="s">
        <v>417</v>
      </c>
      <c r="AU437" s="228" t="s">
        <v>88</v>
      </c>
      <c r="AY437" s="17" t="s">
        <v>150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7" t="s">
        <v>86</v>
      </c>
      <c r="BK437" s="229">
        <f>ROUND(I437*H437,2)</f>
        <v>0</v>
      </c>
      <c r="BL437" s="17" t="s">
        <v>167</v>
      </c>
      <c r="BM437" s="228" t="s">
        <v>741</v>
      </c>
    </row>
    <row r="438" s="13" customFormat="1">
      <c r="A438" s="13"/>
      <c r="B438" s="235"/>
      <c r="C438" s="236"/>
      <c r="D438" s="237" t="s">
        <v>220</v>
      </c>
      <c r="E438" s="238" t="s">
        <v>1</v>
      </c>
      <c r="F438" s="239" t="s">
        <v>221</v>
      </c>
      <c r="G438" s="236"/>
      <c r="H438" s="238" t="s">
        <v>1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3"/>
      <c r="U438" s="244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5" t="s">
        <v>220</v>
      </c>
      <c r="AU438" s="245" t="s">
        <v>88</v>
      </c>
      <c r="AV438" s="13" t="s">
        <v>86</v>
      </c>
      <c r="AW438" s="13" t="s">
        <v>34</v>
      </c>
      <c r="AX438" s="13" t="s">
        <v>78</v>
      </c>
      <c r="AY438" s="245" t="s">
        <v>150</v>
      </c>
    </row>
    <row r="439" s="14" customFormat="1">
      <c r="A439" s="14"/>
      <c r="B439" s="246"/>
      <c r="C439" s="247"/>
      <c r="D439" s="237" t="s">
        <v>220</v>
      </c>
      <c r="E439" s="248" t="s">
        <v>1</v>
      </c>
      <c r="F439" s="249" t="s">
        <v>742</v>
      </c>
      <c r="G439" s="247"/>
      <c r="H439" s="250">
        <v>32.049999999999997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4"/>
      <c r="U439" s="255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6" t="s">
        <v>220</v>
      </c>
      <c r="AU439" s="256" t="s">
        <v>88</v>
      </c>
      <c r="AV439" s="14" t="s">
        <v>88</v>
      </c>
      <c r="AW439" s="14" t="s">
        <v>34</v>
      </c>
      <c r="AX439" s="14" t="s">
        <v>86</v>
      </c>
      <c r="AY439" s="256" t="s">
        <v>150</v>
      </c>
    </row>
    <row r="440" s="14" customFormat="1">
      <c r="A440" s="14"/>
      <c r="B440" s="246"/>
      <c r="C440" s="247"/>
      <c r="D440" s="237" t="s">
        <v>220</v>
      </c>
      <c r="E440" s="247"/>
      <c r="F440" s="249" t="s">
        <v>743</v>
      </c>
      <c r="G440" s="247"/>
      <c r="H440" s="250">
        <v>33.652999999999999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4"/>
      <c r="U440" s="255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220</v>
      </c>
      <c r="AU440" s="256" t="s">
        <v>88</v>
      </c>
      <c r="AV440" s="14" t="s">
        <v>88</v>
      </c>
      <c r="AW440" s="14" t="s">
        <v>4</v>
      </c>
      <c r="AX440" s="14" t="s">
        <v>86</v>
      </c>
      <c r="AY440" s="256" t="s">
        <v>150</v>
      </c>
    </row>
    <row r="441" s="2" customFormat="1" ht="24.15" customHeight="1">
      <c r="A441" s="38"/>
      <c r="B441" s="39"/>
      <c r="C441" s="217" t="s">
        <v>744</v>
      </c>
      <c r="D441" s="217" t="s">
        <v>153</v>
      </c>
      <c r="E441" s="218" t="s">
        <v>745</v>
      </c>
      <c r="F441" s="219" t="s">
        <v>746</v>
      </c>
      <c r="G441" s="220" t="s">
        <v>253</v>
      </c>
      <c r="H441" s="221">
        <v>9.1999999999999993</v>
      </c>
      <c r="I441" s="222"/>
      <c r="J441" s="223">
        <f>ROUND(I441*H441,2)</f>
        <v>0</v>
      </c>
      <c r="K441" s="219" t="s">
        <v>1</v>
      </c>
      <c r="L441" s="44"/>
      <c r="M441" s="224" t="s">
        <v>1</v>
      </c>
      <c r="N441" s="225" t="s">
        <v>43</v>
      </c>
      <c r="O441" s="91"/>
      <c r="P441" s="226">
        <f>O441*H441</f>
        <v>0</v>
      </c>
      <c r="Q441" s="226">
        <v>0.00021000000000000001</v>
      </c>
      <c r="R441" s="226">
        <f>Q441*H441</f>
        <v>0.0019319999999999999</v>
      </c>
      <c r="S441" s="226">
        <v>0</v>
      </c>
      <c r="T441" s="226">
        <f>S441*H441</f>
        <v>0</v>
      </c>
      <c r="U441" s="227" t="s">
        <v>1</v>
      </c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8" t="s">
        <v>296</v>
      </c>
      <c r="AT441" s="228" t="s">
        <v>153</v>
      </c>
      <c r="AU441" s="228" t="s">
        <v>88</v>
      </c>
      <c r="AY441" s="17" t="s">
        <v>150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7" t="s">
        <v>86</v>
      </c>
      <c r="BK441" s="229">
        <f>ROUND(I441*H441,2)</f>
        <v>0</v>
      </c>
      <c r="BL441" s="17" t="s">
        <v>296</v>
      </c>
      <c r="BM441" s="228" t="s">
        <v>747</v>
      </c>
    </row>
    <row r="442" s="14" customFormat="1">
      <c r="A442" s="14"/>
      <c r="B442" s="246"/>
      <c r="C442" s="247"/>
      <c r="D442" s="237" t="s">
        <v>220</v>
      </c>
      <c r="E442" s="248" t="s">
        <v>1</v>
      </c>
      <c r="F442" s="249" t="s">
        <v>748</v>
      </c>
      <c r="G442" s="247"/>
      <c r="H442" s="250">
        <v>9.1999999999999993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4"/>
      <c r="U442" s="255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6" t="s">
        <v>220</v>
      </c>
      <c r="AU442" s="256" t="s">
        <v>88</v>
      </c>
      <c r="AV442" s="14" t="s">
        <v>88</v>
      </c>
      <c r="AW442" s="14" t="s">
        <v>4</v>
      </c>
      <c r="AX442" s="14" t="s">
        <v>86</v>
      </c>
      <c r="AY442" s="256" t="s">
        <v>150</v>
      </c>
    </row>
    <row r="443" s="12" customFormat="1" ht="22.8" customHeight="1">
      <c r="A443" s="12"/>
      <c r="B443" s="201"/>
      <c r="C443" s="202"/>
      <c r="D443" s="203" t="s">
        <v>77</v>
      </c>
      <c r="E443" s="215" t="s">
        <v>185</v>
      </c>
      <c r="F443" s="215" t="s">
        <v>749</v>
      </c>
      <c r="G443" s="202"/>
      <c r="H443" s="202"/>
      <c r="I443" s="205"/>
      <c r="J443" s="216">
        <f>BK443</f>
        <v>0</v>
      </c>
      <c r="K443" s="202"/>
      <c r="L443" s="207"/>
      <c r="M443" s="208"/>
      <c r="N443" s="209"/>
      <c r="O443" s="209"/>
      <c r="P443" s="210">
        <f>SUM(P444:P489)</f>
        <v>0</v>
      </c>
      <c r="Q443" s="209"/>
      <c r="R443" s="210">
        <f>SUM(R444:R489)</f>
        <v>21.06296013</v>
      </c>
      <c r="S443" s="209"/>
      <c r="T443" s="210">
        <f>SUM(T444:T489)</f>
        <v>0</v>
      </c>
      <c r="U443" s="211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2" t="s">
        <v>86</v>
      </c>
      <c r="AT443" s="213" t="s">
        <v>77</v>
      </c>
      <c r="AU443" s="213" t="s">
        <v>86</v>
      </c>
      <c r="AY443" s="212" t="s">
        <v>150</v>
      </c>
      <c r="BK443" s="214">
        <f>SUM(BK444:BK489)</f>
        <v>0</v>
      </c>
    </row>
    <row r="444" s="2" customFormat="1" ht="24.15" customHeight="1">
      <c r="A444" s="38"/>
      <c r="B444" s="39"/>
      <c r="C444" s="217" t="s">
        <v>750</v>
      </c>
      <c r="D444" s="217" t="s">
        <v>153</v>
      </c>
      <c r="E444" s="218" t="s">
        <v>751</v>
      </c>
      <c r="F444" s="219" t="s">
        <v>752</v>
      </c>
      <c r="G444" s="220" t="s">
        <v>253</v>
      </c>
      <c r="H444" s="221">
        <v>128.21000000000001</v>
      </c>
      <c r="I444" s="222"/>
      <c r="J444" s="223">
        <f>ROUND(I444*H444,2)</f>
        <v>0</v>
      </c>
      <c r="K444" s="219" t="s">
        <v>157</v>
      </c>
      <c r="L444" s="44"/>
      <c r="M444" s="224" t="s">
        <v>1</v>
      </c>
      <c r="N444" s="225" t="s">
        <v>43</v>
      </c>
      <c r="O444" s="91"/>
      <c r="P444" s="226">
        <f>O444*H444</f>
        <v>0</v>
      </c>
      <c r="Q444" s="226">
        <v>1.2999999999999999E-05</v>
      </c>
      <c r="R444" s="226">
        <f>Q444*H444</f>
        <v>0.00166673</v>
      </c>
      <c r="S444" s="226">
        <v>0</v>
      </c>
      <c r="T444" s="226">
        <f>S444*H444</f>
        <v>0</v>
      </c>
      <c r="U444" s="227" t="s">
        <v>1</v>
      </c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8" t="s">
        <v>167</v>
      </c>
      <c r="AT444" s="228" t="s">
        <v>153</v>
      </c>
      <c r="AU444" s="228" t="s">
        <v>88</v>
      </c>
      <c r="AY444" s="17" t="s">
        <v>150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17" t="s">
        <v>86</v>
      </c>
      <c r="BK444" s="229">
        <f>ROUND(I444*H444,2)</f>
        <v>0</v>
      </c>
      <c r="BL444" s="17" t="s">
        <v>167</v>
      </c>
      <c r="BM444" s="228" t="s">
        <v>753</v>
      </c>
    </row>
    <row r="445" s="13" customFormat="1">
      <c r="A445" s="13"/>
      <c r="B445" s="235"/>
      <c r="C445" s="236"/>
      <c r="D445" s="237" t="s">
        <v>220</v>
      </c>
      <c r="E445" s="238" t="s">
        <v>1</v>
      </c>
      <c r="F445" s="239" t="s">
        <v>311</v>
      </c>
      <c r="G445" s="236"/>
      <c r="H445" s="238" t="s">
        <v>1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3"/>
      <c r="U445" s="244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5" t="s">
        <v>220</v>
      </c>
      <c r="AU445" s="245" t="s">
        <v>88</v>
      </c>
      <c r="AV445" s="13" t="s">
        <v>86</v>
      </c>
      <c r="AW445" s="13" t="s">
        <v>34</v>
      </c>
      <c r="AX445" s="13" t="s">
        <v>78</v>
      </c>
      <c r="AY445" s="245" t="s">
        <v>150</v>
      </c>
    </row>
    <row r="446" s="14" customFormat="1">
      <c r="A446" s="14"/>
      <c r="B446" s="246"/>
      <c r="C446" s="247"/>
      <c r="D446" s="237" t="s">
        <v>220</v>
      </c>
      <c r="E446" s="248" t="s">
        <v>1</v>
      </c>
      <c r="F446" s="249" t="s">
        <v>754</v>
      </c>
      <c r="G446" s="247"/>
      <c r="H446" s="250">
        <v>14.560000000000001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4"/>
      <c r="U446" s="255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6" t="s">
        <v>220</v>
      </c>
      <c r="AU446" s="256" t="s">
        <v>88</v>
      </c>
      <c r="AV446" s="14" t="s">
        <v>88</v>
      </c>
      <c r="AW446" s="14" t="s">
        <v>34</v>
      </c>
      <c r="AX446" s="14" t="s">
        <v>78</v>
      </c>
      <c r="AY446" s="256" t="s">
        <v>150</v>
      </c>
    </row>
    <row r="447" s="13" customFormat="1">
      <c r="A447" s="13"/>
      <c r="B447" s="235"/>
      <c r="C447" s="236"/>
      <c r="D447" s="237" t="s">
        <v>220</v>
      </c>
      <c r="E447" s="238" t="s">
        <v>1</v>
      </c>
      <c r="F447" s="239" t="s">
        <v>305</v>
      </c>
      <c r="G447" s="236"/>
      <c r="H447" s="238" t="s">
        <v>1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3"/>
      <c r="U447" s="244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5" t="s">
        <v>220</v>
      </c>
      <c r="AU447" s="245" t="s">
        <v>88</v>
      </c>
      <c r="AV447" s="13" t="s">
        <v>86</v>
      </c>
      <c r="AW447" s="13" t="s">
        <v>34</v>
      </c>
      <c r="AX447" s="13" t="s">
        <v>78</v>
      </c>
      <c r="AY447" s="245" t="s">
        <v>150</v>
      </c>
    </row>
    <row r="448" s="14" customFormat="1">
      <c r="A448" s="14"/>
      <c r="B448" s="246"/>
      <c r="C448" s="247"/>
      <c r="D448" s="237" t="s">
        <v>220</v>
      </c>
      <c r="E448" s="248" t="s">
        <v>1</v>
      </c>
      <c r="F448" s="249" t="s">
        <v>755</v>
      </c>
      <c r="G448" s="247"/>
      <c r="H448" s="250">
        <v>128.21000000000001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4"/>
      <c r="U448" s="255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6" t="s">
        <v>220</v>
      </c>
      <c r="AU448" s="256" t="s">
        <v>88</v>
      </c>
      <c r="AV448" s="14" t="s">
        <v>88</v>
      </c>
      <c r="AW448" s="14" t="s">
        <v>34</v>
      </c>
      <c r="AX448" s="14" t="s">
        <v>86</v>
      </c>
      <c r="AY448" s="256" t="s">
        <v>150</v>
      </c>
    </row>
    <row r="449" s="2" customFormat="1" ht="24.15" customHeight="1">
      <c r="A449" s="38"/>
      <c r="B449" s="39"/>
      <c r="C449" s="268" t="s">
        <v>756</v>
      </c>
      <c r="D449" s="268" t="s">
        <v>417</v>
      </c>
      <c r="E449" s="269" t="s">
        <v>757</v>
      </c>
      <c r="F449" s="270" t="s">
        <v>758</v>
      </c>
      <c r="G449" s="271" t="s">
        <v>253</v>
      </c>
      <c r="H449" s="272">
        <v>132.05600000000001</v>
      </c>
      <c r="I449" s="273"/>
      <c r="J449" s="274">
        <f>ROUND(I449*H449,2)</f>
        <v>0</v>
      </c>
      <c r="K449" s="270" t="s">
        <v>157</v>
      </c>
      <c r="L449" s="275"/>
      <c r="M449" s="276" t="s">
        <v>1</v>
      </c>
      <c r="N449" s="277" t="s">
        <v>43</v>
      </c>
      <c r="O449" s="91"/>
      <c r="P449" s="226">
        <f>O449*H449</f>
        <v>0</v>
      </c>
      <c r="Q449" s="226">
        <v>0.00445</v>
      </c>
      <c r="R449" s="226">
        <f>Q449*H449</f>
        <v>0.58764920000000009</v>
      </c>
      <c r="S449" s="226">
        <v>0</v>
      </c>
      <c r="T449" s="226">
        <f>S449*H449</f>
        <v>0</v>
      </c>
      <c r="U449" s="227" t="s">
        <v>1</v>
      </c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8" t="s">
        <v>185</v>
      </c>
      <c r="AT449" s="228" t="s">
        <v>417</v>
      </c>
      <c r="AU449" s="228" t="s">
        <v>88</v>
      </c>
      <c r="AY449" s="17" t="s">
        <v>150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17" t="s">
        <v>86</v>
      </c>
      <c r="BK449" s="229">
        <f>ROUND(I449*H449,2)</f>
        <v>0</v>
      </c>
      <c r="BL449" s="17" t="s">
        <v>167</v>
      </c>
      <c r="BM449" s="228" t="s">
        <v>759</v>
      </c>
    </row>
    <row r="450" s="14" customFormat="1">
      <c r="A450" s="14"/>
      <c r="B450" s="246"/>
      <c r="C450" s="247"/>
      <c r="D450" s="237" t="s">
        <v>220</v>
      </c>
      <c r="E450" s="247"/>
      <c r="F450" s="249" t="s">
        <v>760</v>
      </c>
      <c r="G450" s="247"/>
      <c r="H450" s="250">
        <v>132.05600000000001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4"/>
      <c r="U450" s="255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6" t="s">
        <v>220</v>
      </c>
      <c r="AU450" s="256" t="s">
        <v>88</v>
      </c>
      <c r="AV450" s="14" t="s">
        <v>88</v>
      </c>
      <c r="AW450" s="14" t="s">
        <v>4</v>
      </c>
      <c r="AX450" s="14" t="s">
        <v>86</v>
      </c>
      <c r="AY450" s="256" t="s">
        <v>150</v>
      </c>
    </row>
    <row r="451" s="2" customFormat="1" ht="33" customHeight="1">
      <c r="A451" s="38"/>
      <c r="B451" s="39"/>
      <c r="C451" s="217" t="s">
        <v>761</v>
      </c>
      <c r="D451" s="217" t="s">
        <v>153</v>
      </c>
      <c r="E451" s="218" t="s">
        <v>762</v>
      </c>
      <c r="F451" s="219" t="s">
        <v>763</v>
      </c>
      <c r="G451" s="220" t="s">
        <v>587</v>
      </c>
      <c r="H451" s="221">
        <v>18</v>
      </c>
      <c r="I451" s="222"/>
      <c r="J451" s="223">
        <f>ROUND(I451*H451,2)</f>
        <v>0</v>
      </c>
      <c r="K451" s="219" t="s">
        <v>157</v>
      </c>
      <c r="L451" s="44"/>
      <c r="M451" s="224" t="s">
        <v>1</v>
      </c>
      <c r="N451" s="225" t="s">
        <v>43</v>
      </c>
      <c r="O451" s="91"/>
      <c r="P451" s="226">
        <f>O451*H451</f>
        <v>0</v>
      </c>
      <c r="Q451" s="226">
        <v>1.9E-06</v>
      </c>
      <c r="R451" s="226">
        <f>Q451*H451</f>
        <v>3.4199999999999998E-05</v>
      </c>
      <c r="S451" s="226">
        <v>0</v>
      </c>
      <c r="T451" s="226">
        <f>S451*H451</f>
        <v>0</v>
      </c>
      <c r="U451" s="227" t="s">
        <v>1</v>
      </c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8" t="s">
        <v>167</v>
      </c>
      <c r="AT451" s="228" t="s">
        <v>153</v>
      </c>
      <c r="AU451" s="228" t="s">
        <v>88</v>
      </c>
      <c r="AY451" s="17" t="s">
        <v>150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7" t="s">
        <v>86</v>
      </c>
      <c r="BK451" s="229">
        <f>ROUND(I451*H451,2)</f>
        <v>0</v>
      </c>
      <c r="BL451" s="17" t="s">
        <v>167</v>
      </c>
      <c r="BM451" s="228" t="s">
        <v>764</v>
      </c>
    </row>
    <row r="452" s="2" customFormat="1" ht="24.15" customHeight="1">
      <c r="A452" s="38"/>
      <c r="B452" s="39"/>
      <c r="C452" s="268" t="s">
        <v>765</v>
      </c>
      <c r="D452" s="268" t="s">
        <v>417</v>
      </c>
      <c r="E452" s="269" t="s">
        <v>766</v>
      </c>
      <c r="F452" s="270" t="s">
        <v>767</v>
      </c>
      <c r="G452" s="271" t="s">
        <v>587</v>
      </c>
      <c r="H452" s="272">
        <v>6</v>
      </c>
      <c r="I452" s="273"/>
      <c r="J452" s="274">
        <f>ROUND(I452*H452,2)</f>
        <v>0</v>
      </c>
      <c r="K452" s="270" t="s">
        <v>157</v>
      </c>
      <c r="L452" s="275"/>
      <c r="M452" s="276" t="s">
        <v>1</v>
      </c>
      <c r="N452" s="277" t="s">
        <v>43</v>
      </c>
      <c r="O452" s="91"/>
      <c r="P452" s="226">
        <f>O452*H452</f>
        <v>0</v>
      </c>
      <c r="Q452" s="226">
        <v>0.0012999999999999999</v>
      </c>
      <c r="R452" s="226">
        <f>Q452*H452</f>
        <v>0.0077999999999999996</v>
      </c>
      <c r="S452" s="226">
        <v>0</v>
      </c>
      <c r="T452" s="226">
        <f>S452*H452</f>
        <v>0</v>
      </c>
      <c r="U452" s="227" t="s">
        <v>1</v>
      </c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8" t="s">
        <v>185</v>
      </c>
      <c r="AT452" s="228" t="s">
        <v>417</v>
      </c>
      <c r="AU452" s="228" t="s">
        <v>88</v>
      </c>
      <c r="AY452" s="17" t="s">
        <v>150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17" t="s">
        <v>86</v>
      </c>
      <c r="BK452" s="229">
        <f>ROUND(I452*H452,2)</f>
        <v>0</v>
      </c>
      <c r="BL452" s="17" t="s">
        <v>167</v>
      </c>
      <c r="BM452" s="228" t="s">
        <v>768</v>
      </c>
    </row>
    <row r="453" s="2" customFormat="1" ht="24.15" customHeight="1">
      <c r="A453" s="38"/>
      <c r="B453" s="39"/>
      <c r="C453" s="268" t="s">
        <v>769</v>
      </c>
      <c r="D453" s="268" t="s">
        <v>417</v>
      </c>
      <c r="E453" s="269" t="s">
        <v>770</v>
      </c>
      <c r="F453" s="270" t="s">
        <v>771</v>
      </c>
      <c r="G453" s="271" t="s">
        <v>587</v>
      </c>
      <c r="H453" s="272">
        <v>6</v>
      </c>
      <c r="I453" s="273"/>
      <c r="J453" s="274">
        <f>ROUND(I453*H453,2)</f>
        <v>0</v>
      </c>
      <c r="K453" s="270" t="s">
        <v>157</v>
      </c>
      <c r="L453" s="275"/>
      <c r="M453" s="276" t="s">
        <v>1</v>
      </c>
      <c r="N453" s="277" t="s">
        <v>43</v>
      </c>
      <c r="O453" s="91"/>
      <c r="P453" s="226">
        <f>O453*H453</f>
        <v>0</v>
      </c>
      <c r="Q453" s="226">
        <v>0.0014</v>
      </c>
      <c r="R453" s="226">
        <f>Q453*H453</f>
        <v>0.0083999999999999995</v>
      </c>
      <c r="S453" s="226">
        <v>0</v>
      </c>
      <c r="T453" s="226">
        <f>S453*H453</f>
        <v>0</v>
      </c>
      <c r="U453" s="227" t="s">
        <v>1</v>
      </c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8" t="s">
        <v>185</v>
      </c>
      <c r="AT453" s="228" t="s">
        <v>417</v>
      </c>
      <c r="AU453" s="228" t="s">
        <v>88</v>
      </c>
      <c r="AY453" s="17" t="s">
        <v>150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7" t="s">
        <v>86</v>
      </c>
      <c r="BK453" s="229">
        <f>ROUND(I453*H453,2)</f>
        <v>0</v>
      </c>
      <c r="BL453" s="17" t="s">
        <v>167</v>
      </c>
      <c r="BM453" s="228" t="s">
        <v>772</v>
      </c>
    </row>
    <row r="454" s="2" customFormat="1" ht="24.15" customHeight="1">
      <c r="A454" s="38"/>
      <c r="B454" s="39"/>
      <c r="C454" s="268" t="s">
        <v>773</v>
      </c>
      <c r="D454" s="268" t="s">
        <v>417</v>
      </c>
      <c r="E454" s="269" t="s">
        <v>774</v>
      </c>
      <c r="F454" s="270" t="s">
        <v>775</v>
      </c>
      <c r="G454" s="271" t="s">
        <v>587</v>
      </c>
      <c r="H454" s="272">
        <v>6</v>
      </c>
      <c r="I454" s="273"/>
      <c r="J454" s="274">
        <f>ROUND(I454*H454,2)</f>
        <v>0</v>
      </c>
      <c r="K454" s="270" t="s">
        <v>157</v>
      </c>
      <c r="L454" s="275"/>
      <c r="M454" s="276" t="s">
        <v>1</v>
      </c>
      <c r="N454" s="277" t="s">
        <v>43</v>
      </c>
      <c r="O454" s="91"/>
      <c r="P454" s="226">
        <f>O454*H454</f>
        <v>0</v>
      </c>
      <c r="Q454" s="226">
        <v>0.0015</v>
      </c>
      <c r="R454" s="226">
        <f>Q454*H454</f>
        <v>0.0090000000000000011</v>
      </c>
      <c r="S454" s="226">
        <v>0</v>
      </c>
      <c r="T454" s="226">
        <f>S454*H454</f>
        <v>0</v>
      </c>
      <c r="U454" s="227" t="s">
        <v>1</v>
      </c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8" t="s">
        <v>185</v>
      </c>
      <c r="AT454" s="228" t="s">
        <v>417</v>
      </c>
      <c r="AU454" s="228" t="s">
        <v>88</v>
      </c>
      <c r="AY454" s="17" t="s">
        <v>150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7" t="s">
        <v>86</v>
      </c>
      <c r="BK454" s="229">
        <f>ROUND(I454*H454,2)</f>
        <v>0</v>
      </c>
      <c r="BL454" s="17" t="s">
        <v>167</v>
      </c>
      <c r="BM454" s="228" t="s">
        <v>776</v>
      </c>
    </row>
    <row r="455" s="2" customFormat="1" ht="33" customHeight="1">
      <c r="A455" s="38"/>
      <c r="B455" s="39"/>
      <c r="C455" s="217" t="s">
        <v>777</v>
      </c>
      <c r="D455" s="217" t="s">
        <v>153</v>
      </c>
      <c r="E455" s="218" t="s">
        <v>778</v>
      </c>
      <c r="F455" s="219" t="s">
        <v>779</v>
      </c>
      <c r="G455" s="220" t="s">
        <v>587</v>
      </c>
      <c r="H455" s="221">
        <v>1</v>
      </c>
      <c r="I455" s="222"/>
      <c r="J455" s="223">
        <f>ROUND(I455*H455,2)</f>
        <v>0</v>
      </c>
      <c r="K455" s="219" t="s">
        <v>157</v>
      </c>
      <c r="L455" s="44"/>
      <c r="M455" s="224" t="s">
        <v>1</v>
      </c>
      <c r="N455" s="225" t="s">
        <v>43</v>
      </c>
      <c r="O455" s="91"/>
      <c r="P455" s="226">
        <f>O455*H455</f>
        <v>0</v>
      </c>
      <c r="Q455" s="226">
        <v>0</v>
      </c>
      <c r="R455" s="226">
        <f>Q455*H455</f>
        <v>0</v>
      </c>
      <c r="S455" s="226">
        <v>0</v>
      </c>
      <c r="T455" s="226">
        <f>S455*H455</f>
        <v>0</v>
      </c>
      <c r="U455" s="227" t="s">
        <v>1</v>
      </c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8" t="s">
        <v>167</v>
      </c>
      <c r="AT455" s="228" t="s">
        <v>153</v>
      </c>
      <c r="AU455" s="228" t="s">
        <v>88</v>
      </c>
      <c r="AY455" s="17" t="s">
        <v>150</v>
      </c>
      <c r="BE455" s="229">
        <f>IF(N455="základní",J455,0)</f>
        <v>0</v>
      </c>
      <c r="BF455" s="229">
        <f>IF(N455="snížená",J455,0)</f>
        <v>0</v>
      </c>
      <c r="BG455" s="229">
        <f>IF(N455="zákl. přenesená",J455,0)</f>
        <v>0</v>
      </c>
      <c r="BH455" s="229">
        <f>IF(N455="sníž. přenesená",J455,0)</f>
        <v>0</v>
      </c>
      <c r="BI455" s="229">
        <f>IF(N455="nulová",J455,0)</f>
        <v>0</v>
      </c>
      <c r="BJ455" s="17" t="s">
        <v>86</v>
      </c>
      <c r="BK455" s="229">
        <f>ROUND(I455*H455,2)</f>
        <v>0</v>
      </c>
      <c r="BL455" s="17" t="s">
        <v>167</v>
      </c>
      <c r="BM455" s="228" t="s">
        <v>780</v>
      </c>
    </row>
    <row r="456" s="2" customFormat="1" ht="24.15" customHeight="1">
      <c r="A456" s="38"/>
      <c r="B456" s="39"/>
      <c r="C456" s="268" t="s">
        <v>781</v>
      </c>
      <c r="D456" s="268" t="s">
        <v>417</v>
      </c>
      <c r="E456" s="269" t="s">
        <v>782</v>
      </c>
      <c r="F456" s="270" t="s">
        <v>783</v>
      </c>
      <c r="G456" s="271" t="s">
        <v>587</v>
      </c>
      <c r="H456" s="272">
        <v>1</v>
      </c>
      <c r="I456" s="273"/>
      <c r="J456" s="274">
        <f>ROUND(I456*H456,2)</f>
        <v>0</v>
      </c>
      <c r="K456" s="270" t="s">
        <v>157</v>
      </c>
      <c r="L456" s="275"/>
      <c r="M456" s="276" t="s">
        <v>1</v>
      </c>
      <c r="N456" s="277" t="s">
        <v>43</v>
      </c>
      <c r="O456" s="91"/>
      <c r="P456" s="226">
        <f>O456*H456</f>
        <v>0</v>
      </c>
      <c r="Q456" s="226">
        <v>0.0030000000000000001</v>
      </c>
      <c r="R456" s="226">
        <f>Q456*H456</f>
        <v>0.0030000000000000001</v>
      </c>
      <c r="S456" s="226">
        <v>0</v>
      </c>
      <c r="T456" s="226">
        <f>S456*H456</f>
        <v>0</v>
      </c>
      <c r="U456" s="227" t="s">
        <v>1</v>
      </c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8" t="s">
        <v>185</v>
      </c>
      <c r="AT456" s="228" t="s">
        <v>417</v>
      </c>
      <c r="AU456" s="228" t="s">
        <v>88</v>
      </c>
      <c r="AY456" s="17" t="s">
        <v>150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17" t="s">
        <v>86</v>
      </c>
      <c r="BK456" s="229">
        <f>ROUND(I456*H456,2)</f>
        <v>0</v>
      </c>
      <c r="BL456" s="17" t="s">
        <v>167</v>
      </c>
      <c r="BM456" s="228" t="s">
        <v>784</v>
      </c>
    </row>
    <row r="457" s="2" customFormat="1" ht="24.15" customHeight="1">
      <c r="A457" s="38"/>
      <c r="B457" s="39"/>
      <c r="C457" s="217" t="s">
        <v>785</v>
      </c>
      <c r="D457" s="217" t="s">
        <v>153</v>
      </c>
      <c r="E457" s="218" t="s">
        <v>786</v>
      </c>
      <c r="F457" s="219" t="s">
        <v>787</v>
      </c>
      <c r="G457" s="220" t="s">
        <v>587</v>
      </c>
      <c r="H457" s="221">
        <v>4</v>
      </c>
      <c r="I457" s="222"/>
      <c r="J457" s="223">
        <f>ROUND(I457*H457,2)</f>
        <v>0</v>
      </c>
      <c r="K457" s="219" t="s">
        <v>157</v>
      </c>
      <c r="L457" s="44"/>
      <c r="M457" s="224" t="s">
        <v>1</v>
      </c>
      <c r="N457" s="225" t="s">
        <v>43</v>
      </c>
      <c r="O457" s="91"/>
      <c r="P457" s="226">
        <f>O457*H457</f>
        <v>0</v>
      </c>
      <c r="Q457" s="226">
        <v>0.41948000000000002</v>
      </c>
      <c r="R457" s="226">
        <f>Q457*H457</f>
        <v>1.6779200000000001</v>
      </c>
      <c r="S457" s="226">
        <v>0</v>
      </c>
      <c r="T457" s="226">
        <f>S457*H457</f>
        <v>0</v>
      </c>
      <c r="U457" s="227" t="s">
        <v>1</v>
      </c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8" t="s">
        <v>167</v>
      </c>
      <c r="AT457" s="228" t="s">
        <v>153</v>
      </c>
      <c r="AU457" s="228" t="s">
        <v>88</v>
      </c>
      <c r="AY457" s="17" t="s">
        <v>150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17" t="s">
        <v>86</v>
      </c>
      <c r="BK457" s="229">
        <f>ROUND(I457*H457,2)</f>
        <v>0</v>
      </c>
      <c r="BL457" s="17" t="s">
        <v>167</v>
      </c>
      <c r="BM457" s="228" t="s">
        <v>788</v>
      </c>
    </row>
    <row r="458" s="2" customFormat="1" ht="21.75" customHeight="1">
      <c r="A458" s="38"/>
      <c r="B458" s="39"/>
      <c r="C458" s="268" t="s">
        <v>789</v>
      </c>
      <c r="D458" s="268" t="s">
        <v>417</v>
      </c>
      <c r="E458" s="269" t="s">
        <v>790</v>
      </c>
      <c r="F458" s="270" t="s">
        <v>791</v>
      </c>
      <c r="G458" s="271" t="s">
        <v>587</v>
      </c>
      <c r="H458" s="272">
        <v>4</v>
      </c>
      <c r="I458" s="273"/>
      <c r="J458" s="274">
        <f>ROUND(I458*H458,2)</f>
        <v>0</v>
      </c>
      <c r="K458" s="270" t="s">
        <v>157</v>
      </c>
      <c r="L458" s="275"/>
      <c r="M458" s="276" t="s">
        <v>1</v>
      </c>
      <c r="N458" s="277" t="s">
        <v>43</v>
      </c>
      <c r="O458" s="91"/>
      <c r="P458" s="226">
        <f>O458*H458</f>
        <v>0</v>
      </c>
      <c r="Q458" s="226">
        <v>1.8700000000000001</v>
      </c>
      <c r="R458" s="226">
        <f>Q458*H458</f>
        <v>7.4800000000000004</v>
      </c>
      <c r="S458" s="226">
        <v>0</v>
      </c>
      <c r="T458" s="226">
        <f>S458*H458</f>
        <v>0</v>
      </c>
      <c r="U458" s="227" t="s">
        <v>1</v>
      </c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8" t="s">
        <v>185</v>
      </c>
      <c r="AT458" s="228" t="s">
        <v>417</v>
      </c>
      <c r="AU458" s="228" t="s">
        <v>88</v>
      </c>
      <c r="AY458" s="17" t="s">
        <v>150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7" t="s">
        <v>86</v>
      </c>
      <c r="BK458" s="229">
        <f>ROUND(I458*H458,2)</f>
        <v>0</v>
      </c>
      <c r="BL458" s="17" t="s">
        <v>167</v>
      </c>
      <c r="BM458" s="228" t="s">
        <v>792</v>
      </c>
    </row>
    <row r="459" s="2" customFormat="1" ht="24.15" customHeight="1">
      <c r="A459" s="38"/>
      <c r="B459" s="39"/>
      <c r="C459" s="217" t="s">
        <v>793</v>
      </c>
      <c r="D459" s="217" t="s">
        <v>153</v>
      </c>
      <c r="E459" s="218" t="s">
        <v>794</v>
      </c>
      <c r="F459" s="219" t="s">
        <v>795</v>
      </c>
      <c r="G459" s="220" t="s">
        <v>587</v>
      </c>
      <c r="H459" s="221">
        <v>4</v>
      </c>
      <c r="I459" s="222"/>
      <c r="J459" s="223">
        <f>ROUND(I459*H459,2)</f>
        <v>0</v>
      </c>
      <c r="K459" s="219" t="s">
        <v>157</v>
      </c>
      <c r="L459" s="44"/>
      <c r="M459" s="224" t="s">
        <v>1</v>
      </c>
      <c r="N459" s="225" t="s">
        <v>43</v>
      </c>
      <c r="O459" s="91"/>
      <c r="P459" s="226">
        <f>O459*H459</f>
        <v>0</v>
      </c>
      <c r="Q459" s="226">
        <v>0.0098899999999999995</v>
      </c>
      <c r="R459" s="226">
        <f>Q459*H459</f>
        <v>0.039559999999999998</v>
      </c>
      <c r="S459" s="226">
        <v>0</v>
      </c>
      <c r="T459" s="226">
        <f>S459*H459</f>
        <v>0</v>
      </c>
      <c r="U459" s="227" t="s">
        <v>1</v>
      </c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8" t="s">
        <v>167</v>
      </c>
      <c r="AT459" s="228" t="s">
        <v>153</v>
      </c>
      <c r="AU459" s="228" t="s">
        <v>88</v>
      </c>
      <c r="AY459" s="17" t="s">
        <v>150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7" t="s">
        <v>86</v>
      </c>
      <c r="BK459" s="229">
        <f>ROUND(I459*H459,2)</f>
        <v>0</v>
      </c>
      <c r="BL459" s="17" t="s">
        <v>167</v>
      </c>
      <c r="BM459" s="228" t="s">
        <v>796</v>
      </c>
    </row>
    <row r="460" s="2" customFormat="1" ht="21.75" customHeight="1">
      <c r="A460" s="38"/>
      <c r="B460" s="39"/>
      <c r="C460" s="268" t="s">
        <v>797</v>
      </c>
      <c r="D460" s="268" t="s">
        <v>417</v>
      </c>
      <c r="E460" s="269" t="s">
        <v>798</v>
      </c>
      <c r="F460" s="270" t="s">
        <v>799</v>
      </c>
      <c r="G460" s="271" t="s">
        <v>587</v>
      </c>
      <c r="H460" s="272">
        <v>4</v>
      </c>
      <c r="I460" s="273"/>
      <c r="J460" s="274">
        <f>ROUND(I460*H460,2)</f>
        <v>0</v>
      </c>
      <c r="K460" s="270" t="s">
        <v>157</v>
      </c>
      <c r="L460" s="275"/>
      <c r="M460" s="276" t="s">
        <v>1</v>
      </c>
      <c r="N460" s="277" t="s">
        <v>43</v>
      </c>
      <c r="O460" s="91"/>
      <c r="P460" s="226">
        <f>O460*H460</f>
        <v>0</v>
      </c>
      <c r="Q460" s="226">
        <v>0.50600000000000001</v>
      </c>
      <c r="R460" s="226">
        <f>Q460*H460</f>
        <v>2.024</v>
      </c>
      <c r="S460" s="226">
        <v>0</v>
      </c>
      <c r="T460" s="226">
        <f>S460*H460</f>
        <v>0</v>
      </c>
      <c r="U460" s="227" t="s">
        <v>1</v>
      </c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8" t="s">
        <v>185</v>
      </c>
      <c r="AT460" s="228" t="s">
        <v>417</v>
      </c>
      <c r="AU460" s="228" t="s">
        <v>88</v>
      </c>
      <c r="AY460" s="17" t="s">
        <v>150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7" t="s">
        <v>86</v>
      </c>
      <c r="BK460" s="229">
        <f>ROUND(I460*H460,2)</f>
        <v>0</v>
      </c>
      <c r="BL460" s="17" t="s">
        <v>167</v>
      </c>
      <c r="BM460" s="228" t="s">
        <v>800</v>
      </c>
    </row>
    <row r="461" s="2" customFormat="1" ht="24.15" customHeight="1">
      <c r="A461" s="38"/>
      <c r="B461" s="39"/>
      <c r="C461" s="217" t="s">
        <v>801</v>
      </c>
      <c r="D461" s="217" t="s">
        <v>153</v>
      </c>
      <c r="E461" s="218" t="s">
        <v>802</v>
      </c>
      <c r="F461" s="219" t="s">
        <v>803</v>
      </c>
      <c r="G461" s="220" t="s">
        <v>587</v>
      </c>
      <c r="H461" s="221">
        <v>4</v>
      </c>
      <c r="I461" s="222"/>
      <c r="J461" s="223">
        <f>ROUND(I461*H461,2)</f>
        <v>0</v>
      </c>
      <c r="K461" s="219" t="s">
        <v>157</v>
      </c>
      <c r="L461" s="44"/>
      <c r="M461" s="224" t="s">
        <v>1</v>
      </c>
      <c r="N461" s="225" t="s">
        <v>43</v>
      </c>
      <c r="O461" s="91"/>
      <c r="P461" s="226">
        <f>O461*H461</f>
        <v>0</v>
      </c>
      <c r="Q461" s="226">
        <v>0.0098899999999999995</v>
      </c>
      <c r="R461" s="226">
        <f>Q461*H461</f>
        <v>0.039559999999999998</v>
      </c>
      <c r="S461" s="226">
        <v>0</v>
      </c>
      <c r="T461" s="226">
        <f>S461*H461</f>
        <v>0</v>
      </c>
      <c r="U461" s="227" t="s">
        <v>1</v>
      </c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8" t="s">
        <v>167</v>
      </c>
      <c r="AT461" s="228" t="s">
        <v>153</v>
      </c>
      <c r="AU461" s="228" t="s">
        <v>88</v>
      </c>
      <c r="AY461" s="17" t="s">
        <v>150</v>
      </c>
      <c r="BE461" s="229">
        <f>IF(N461="základní",J461,0)</f>
        <v>0</v>
      </c>
      <c r="BF461" s="229">
        <f>IF(N461="snížená",J461,0)</f>
        <v>0</v>
      </c>
      <c r="BG461" s="229">
        <f>IF(N461="zákl. přenesená",J461,0)</f>
        <v>0</v>
      </c>
      <c r="BH461" s="229">
        <f>IF(N461="sníž. přenesená",J461,0)</f>
        <v>0</v>
      </c>
      <c r="BI461" s="229">
        <f>IF(N461="nulová",J461,0)</f>
        <v>0</v>
      </c>
      <c r="BJ461" s="17" t="s">
        <v>86</v>
      </c>
      <c r="BK461" s="229">
        <f>ROUND(I461*H461,2)</f>
        <v>0</v>
      </c>
      <c r="BL461" s="17" t="s">
        <v>167</v>
      </c>
      <c r="BM461" s="228" t="s">
        <v>804</v>
      </c>
    </row>
    <row r="462" s="2" customFormat="1" ht="21.75" customHeight="1">
      <c r="A462" s="38"/>
      <c r="B462" s="39"/>
      <c r="C462" s="268" t="s">
        <v>805</v>
      </c>
      <c r="D462" s="268" t="s">
        <v>417</v>
      </c>
      <c r="E462" s="269" t="s">
        <v>806</v>
      </c>
      <c r="F462" s="270" t="s">
        <v>807</v>
      </c>
      <c r="G462" s="271" t="s">
        <v>587</v>
      </c>
      <c r="H462" s="272">
        <v>4</v>
      </c>
      <c r="I462" s="273"/>
      <c r="J462" s="274">
        <f>ROUND(I462*H462,2)</f>
        <v>0</v>
      </c>
      <c r="K462" s="270" t="s">
        <v>157</v>
      </c>
      <c r="L462" s="275"/>
      <c r="M462" s="276" t="s">
        <v>1</v>
      </c>
      <c r="N462" s="277" t="s">
        <v>43</v>
      </c>
      <c r="O462" s="91"/>
      <c r="P462" s="226">
        <f>O462*H462</f>
        <v>0</v>
      </c>
      <c r="Q462" s="226">
        <v>1.0129999999999999</v>
      </c>
      <c r="R462" s="226">
        <f>Q462*H462</f>
        <v>4.0519999999999996</v>
      </c>
      <c r="S462" s="226">
        <v>0</v>
      </c>
      <c r="T462" s="226">
        <f>S462*H462</f>
        <v>0</v>
      </c>
      <c r="U462" s="227" t="s">
        <v>1</v>
      </c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8" t="s">
        <v>185</v>
      </c>
      <c r="AT462" s="228" t="s">
        <v>417</v>
      </c>
      <c r="AU462" s="228" t="s">
        <v>88</v>
      </c>
      <c r="AY462" s="17" t="s">
        <v>150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7" t="s">
        <v>86</v>
      </c>
      <c r="BK462" s="229">
        <f>ROUND(I462*H462,2)</f>
        <v>0</v>
      </c>
      <c r="BL462" s="17" t="s">
        <v>167</v>
      </c>
      <c r="BM462" s="228" t="s">
        <v>808</v>
      </c>
    </row>
    <row r="463" s="2" customFormat="1" ht="24.15" customHeight="1">
      <c r="A463" s="38"/>
      <c r="B463" s="39"/>
      <c r="C463" s="217" t="s">
        <v>809</v>
      </c>
      <c r="D463" s="217" t="s">
        <v>153</v>
      </c>
      <c r="E463" s="218" t="s">
        <v>810</v>
      </c>
      <c r="F463" s="219" t="s">
        <v>811</v>
      </c>
      <c r="G463" s="220" t="s">
        <v>587</v>
      </c>
      <c r="H463" s="221">
        <v>4</v>
      </c>
      <c r="I463" s="222"/>
      <c r="J463" s="223">
        <f>ROUND(I463*H463,2)</f>
        <v>0</v>
      </c>
      <c r="K463" s="219" t="s">
        <v>157</v>
      </c>
      <c r="L463" s="44"/>
      <c r="M463" s="224" t="s">
        <v>1</v>
      </c>
      <c r="N463" s="225" t="s">
        <v>43</v>
      </c>
      <c r="O463" s="91"/>
      <c r="P463" s="226">
        <f>O463*H463</f>
        <v>0</v>
      </c>
      <c r="Q463" s="226">
        <v>0.01218</v>
      </c>
      <c r="R463" s="226">
        <f>Q463*H463</f>
        <v>0.048719999999999999</v>
      </c>
      <c r="S463" s="226">
        <v>0</v>
      </c>
      <c r="T463" s="226">
        <f>S463*H463</f>
        <v>0</v>
      </c>
      <c r="U463" s="227" t="s">
        <v>1</v>
      </c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8" t="s">
        <v>167</v>
      </c>
      <c r="AT463" s="228" t="s">
        <v>153</v>
      </c>
      <c r="AU463" s="228" t="s">
        <v>88</v>
      </c>
      <c r="AY463" s="17" t="s">
        <v>150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7" t="s">
        <v>86</v>
      </c>
      <c r="BK463" s="229">
        <f>ROUND(I463*H463,2)</f>
        <v>0</v>
      </c>
      <c r="BL463" s="17" t="s">
        <v>167</v>
      </c>
      <c r="BM463" s="228" t="s">
        <v>812</v>
      </c>
    </row>
    <row r="464" s="2" customFormat="1" ht="24.15" customHeight="1">
      <c r="A464" s="38"/>
      <c r="B464" s="39"/>
      <c r="C464" s="268" t="s">
        <v>813</v>
      </c>
      <c r="D464" s="268" t="s">
        <v>417</v>
      </c>
      <c r="E464" s="269" t="s">
        <v>814</v>
      </c>
      <c r="F464" s="270" t="s">
        <v>815</v>
      </c>
      <c r="G464" s="271" t="s">
        <v>587</v>
      </c>
      <c r="H464" s="272">
        <v>4</v>
      </c>
      <c r="I464" s="273"/>
      <c r="J464" s="274">
        <f>ROUND(I464*H464,2)</f>
        <v>0</v>
      </c>
      <c r="K464" s="270" t="s">
        <v>157</v>
      </c>
      <c r="L464" s="275"/>
      <c r="M464" s="276" t="s">
        <v>1</v>
      </c>
      <c r="N464" s="277" t="s">
        <v>43</v>
      </c>
      <c r="O464" s="91"/>
      <c r="P464" s="226">
        <f>O464*H464</f>
        <v>0</v>
      </c>
      <c r="Q464" s="226">
        <v>0.58499999999999996</v>
      </c>
      <c r="R464" s="226">
        <f>Q464*H464</f>
        <v>2.3399999999999999</v>
      </c>
      <c r="S464" s="226">
        <v>0</v>
      </c>
      <c r="T464" s="226">
        <f>S464*H464</f>
        <v>0</v>
      </c>
      <c r="U464" s="227" t="s">
        <v>1</v>
      </c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8" t="s">
        <v>185</v>
      </c>
      <c r="AT464" s="228" t="s">
        <v>417</v>
      </c>
      <c r="AU464" s="228" t="s">
        <v>88</v>
      </c>
      <c r="AY464" s="17" t="s">
        <v>150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7" t="s">
        <v>86</v>
      </c>
      <c r="BK464" s="229">
        <f>ROUND(I464*H464,2)</f>
        <v>0</v>
      </c>
      <c r="BL464" s="17" t="s">
        <v>167</v>
      </c>
      <c r="BM464" s="228" t="s">
        <v>816</v>
      </c>
    </row>
    <row r="465" s="2" customFormat="1" ht="24.15" customHeight="1">
      <c r="A465" s="38"/>
      <c r="B465" s="39"/>
      <c r="C465" s="268" t="s">
        <v>817</v>
      </c>
      <c r="D465" s="268" t="s">
        <v>417</v>
      </c>
      <c r="E465" s="269" t="s">
        <v>818</v>
      </c>
      <c r="F465" s="270" t="s">
        <v>819</v>
      </c>
      <c r="G465" s="271" t="s">
        <v>587</v>
      </c>
      <c r="H465" s="272">
        <v>12</v>
      </c>
      <c r="I465" s="273"/>
      <c r="J465" s="274">
        <f>ROUND(I465*H465,2)</f>
        <v>0</v>
      </c>
      <c r="K465" s="270" t="s">
        <v>157</v>
      </c>
      <c r="L465" s="275"/>
      <c r="M465" s="276" t="s">
        <v>1</v>
      </c>
      <c r="N465" s="277" t="s">
        <v>43</v>
      </c>
      <c r="O465" s="91"/>
      <c r="P465" s="226">
        <f>O465*H465</f>
        <v>0</v>
      </c>
      <c r="Q465" s="226">
        <v>0.002</v>
      </c>
      <c r="R465" s="226">
        <f>Q465*H465</f>
        <v>0.024</v>
      </c>
      <c r="S465" s="226">
        <v>0</v>
      </c>
      <c r="T465" s="226">
        <f>S465*H465</f>
        <v>0</v>
      </c>
      <c r="U465" s="227" t="s">
        <v>1</v>
      </c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8" t="s">
        <v>185</v>
      </c>
      <c r="AT465" s="228" t="s">
        <v>417</v>
      </c>
      <c r="AU465" s="228" t="s">
        <v>88</v>
      </c>
      <c r="AY465" s="17" t="s">
        <v>150</v>
      </c>
      <c r="BE465" s="229">
        <f>IF(N465="základní",J465,0)</f>
        <v>0</v>
      </c>
      <c r="BF465" s="229">
        <f>IF(N465="snížená",J465,0)</f>
        <v>0</v>
      </c>
      <c r="BG465" s="229">
        <f>IF(N465="zákl. přenesená",J465,0)</f>
        <v>0</v>
      </c>
      <c r="BH465" s="229">
        <f>IF(N465="sníž. přenesená",J465,0)</f>
        <v>0</v>
      </c>
      <c r="BI465" s="229">
        <f>IF(N465="nulová",J465,0)</f>
        <v>0</v>
      </c>
      <c r="BJ465" s="17" t="s">
        <v>86</v>
      </c>
      <c r="BK465" s="229">
        <f>ROUND(I465*H465,2)</f>
        <v>0</v>
      </c>
      <c r="BL465" s="17" t="s">
        <v>167</v>
      </c>
      <c r="BM465" s="228" t="s">
        <v>820</v>
      </c>
    </row>
    <row r="466" s="2" customFormat="1" ht="24.15" customHeight="1">
      <c r="A466" s="38"/>
      <c r="B466" s="39"/>
      <c r="C466" s="217" t="s">
        <v>821</v>
      </c>
      <c r="D466" s="217" t="s">
        <v>153</v>
      </c>
      <c r="E466" s="218" t="s">
        <v>822</v>
      </c>
      <c r="F466" s="219" t="s">
        <v>823</v>
      </c>
      <c r="G466" s="220" t="s">
        <v>587</v>
      </c>
      <c r="H466" s="221">
        <v>4</v>
      </c>
      <c r="I466" s="222"/>
      <c r="J466" s="223">
        <f>ROUND(I466*H466,2)</f>
        <v>0</v>
      </c>
      <c r="K466" s="219" t="s">
        <v>157</v>
      </c>
      <c r="L466" s="44"/>
      <c r="M466" s="224" t="s">
        <v>1</v>
      </c>
      <c r="N466" s="225" t="s">
        <v>43</v>
      </c>
      <c r="O466" s="91"/>
      <c r="P466" s="226">
        <f>O466*H466</f>
        <v>0</v>
      </c>
      <c r="Q466" s="226">
        <v>0.068769999999999998</v>
      </c>
      <c r="R466" s="226">
        <f>Q466*H466</f>
        <v>0.27507999999999999</v>
      </c>
      <c r="S466" s="226">
        <v>0</v>
      </c>
      <c r="T466" s="226">
        <f>S466*H466</f>
        <v>0</v>
      </c>
      <c r="U466" s="227" t="s">
        <v>1</v>
      </c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8" t="s">
        <v>167</v>
      </c>
      <c r="AT466" s="228" t="s">
        <v>153</v>
      </c>
      <c r="AU466" s="228" t="s">
        <v>88</v>
      </c>
      <c r="AY466" s="17" t="s">
        <v>150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7" t="s">
        <v>86</v>
      </c>
      <c r="BK466" s="229">
        <f>ROUND(I466*H466,2)</f>
        <v>0</v>
      </c>
      <c r="BL466" s="17" t="s">
        <v>167</v>
      </c>
      <c r="BM466" s="228" t="s">
        <v>824</v>
      </c>
    </row>
    <row r="467" s="2" customFormat="1" ht="33" customHeight="1">
      <c r="A467" s="38"/>
      <c r="B467" s="39"/>
      <c r="C467" s="217" t="s">
        <v>825</v>
      </c>
      <c r="D467" s="217" t="s">
        <v>153</v>
      </c>
      <c r="E467" s="218" t="s">
        <v>826</v>
      </c>
      <c r="F467" s="219" t="s">
        <v>827</v>
      </c>
      <c r="G467" s="220" t="s">
        <v>587</v>
      </c>
      <c r="H467" s="221">
        <v>4</v>
      </c>
      <c r="I467" s="222"/>
      <c r="J467" s="223">
        <f>ROUND(I467*H467,2)</f>
        <v>0</v>
      </c>
      <c r="K467" s="219" t="s">
        <v>157</v>
      </c>
      <c r="L467" s="44"/>
      <c r="M467" s="224" t="s">
        <v>1</v>
      </c>
      <c r="N467" s="225" t="s">
        <v>43</v>
      </c>
      <c r="O467" s="91"/>
      <c r="P467" s="226">
        <f>O467*H467</f>
        <v>0</v>
      </c>
      <c r="Q467" s="226">
        <v>0.01136</v>
      </c>
      <c r="R467" s="226">
        <f>Q467*H467</f>
        <v>0.045440000000000001</v>
      </c>
      <c r="S467" s="226">
        <v>0</v>
      </c>
      <c r="T467" s="226">
        <f>S467*H467</f>
        <v>0</v>
      </c>
      <c r="U467" s="227" t="s">
        <v>1</v>
      </c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8" t="s">
        <v>167</v>
      </c>
      <c r="AT467" s="228" t="s">
        <v>153</v>
      </c>
      <c r="AU467" s="228" t="s">
        <v>88</v>
      </c>
      <c r="AY467" s="17" t="s">
        <v>150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7" t="s">
        <v>86</v>
      </c>
      <c r="BK467" s="229">
        <f>ROUND(I467*H467,2)</f>
        <v>0</v>
      </c>
      <c r="BL467" s="17" t="s">
        <v>167</v>
      </c>
      <c r="BM467" s="228" t="s">
        <v>828</v>
      </c>
    </row>
    <row r="468" s="2" customFormat="1" ht="24.15" customHeight="1">
      <c r="A468" s="38"/>
      <c r="B468" s="39"/>
      <c r="C468" s="217" t="s">
        <v>829</v>
      </c>
      <c r="D468" s="217" t="s">
        <v>153</v>
      </c>
      <c r="E468" s="218" t="s">
        <v>830</v>
      </c>
      <c r="F468" s="219" t="s">
        <v>831</v>
      </c>
      <c r="G468" s="220" t="s">
        <v>587</v>
      </c>
      <c r="H468" s="221">
        <v>4</v>
      </c>
      <c r="I468" s="222"/>
      <c r="J468" s="223">
        <f>ROUND(I468*H468,2)</f>
        <v>0</v>
      </c>
      <c r="K468" s="219" t="s">
        <v>157</v>
      </c>
      <c r="L468" s="44"/>
      <c r="M468" s="224" t="s">
        <v>1</v>
      </c>
      <c r="N468" s="225" t="s">
        <v>43</v>
      </c>
      <c r="O468" s="91"/>
      <c r="P468" s="226">
        <f>O468*H468</f>
        <v>0</v>
      </c>
      <c r="Q468" s="226">
        <v>0</v>
      </c>
      <c r="R468" s="226">
        <f>Q468*H468</f>
        <v>0</v>
      </c>
      <c r="S468" s="226">
        <v>0</v>
      </c>
      <c r="T468" s="226">
        <f>S468*H468</f>
        <v>0</v>
      </c>
      <c r="U468" s="227" t="s">
        <v>1</v>
      </c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8" t="s">
        <v>167</v>
      </c>
      <c r="AT468" s="228" t="s">
        <v>153</v>
      </c>
      <c r="AU468" s="228" t="s">
        <v>88</v>
      </c>
      <c r="AY468" s="17" t="s">
        <v>150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17" t="s">
        <v>86</v>
      </c>
      <c r="BK468" s="229">
        <f>ROUND(I468*H468,2)</f>
        <v>0</v>
      </c>
      <c r="BL468" s="17" t="s">
        <v>167</v>
      </c>
      <c r="BM468" s="228" t="s">
        <v>832</v>
      </c>
    </row>
    <row r="469" s="2" customFormat="1" ht="24.15" customHeight="1">
      <c r="A469" s="38"/>
      <c r="B469" s="39"/>
      <c r="C469" s="217" t="s">
        <v>833</v>
      </c>
      <c r="D469" s="217" t="s">
        <v>153</v>
      </c>
      <c r="E469" s="218" t="s">
        <v>834</v>
      </c>
      <c r="F469" s="219" t="s">
        <v>835</v>
      </c>
      <c r="G469" s="220" t="s">
        <v>587</v>
      </c>
      <c r="H469" s="221">
        <v>4</v>
      </c>
      <c r="I469" s="222"/>
      <c r="J469" s="223">
        <f>ROUND(I469*H469,2)</f>
        <v>0</v>
      </c>
      <c r="K469" s="219" t="s">
        <v>157</v>
      </c>
      <c r="L469" s="44"/>
      <c r="M469" s="224" t="s">
        <v>1</v>
      </c>
      <c r="N469" s="225" t="s">
        <v>43</v>
      </c>
      <c r="O469" s="91"/>
      <c r="P469" s="226">
        <f>O469*H469</f>
        <v>0</v>
      </c>
      <c r="Q469" s="226">
        <v>0.021440000000000001</v>
      </c>
      <c r="R469" s="226">
        <f>Q469*H469</f>
        <v>0.085760000000000003</v>
      </c>
      <c r="S469" s="226">
        <v>0</v>
      </c>
      <c r="T469" s="226">
        <f>S469*H469</f>
        <v>0</v>
      </c>
      <c r="U469" s="227" t="s">
        <v>1</v>
      </c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8" t="s">
        <v>167</v>
      </c>
      <c r="AT469" s="228" t="s">
        <v>153</v>
      </c>
      <c r="AU469" s="228" t="s">
        <v>88</v>
      </c>
      <c r="AY469" s="17" t="s">
        <v>150</v>
      </c>
      <c r="BE469" s="229">
        <f>IF(N469="základní",J469,0)</f>
        <v>0</v>
      </c>
      <c r="BF469" s="229">
        <f>IF(N469="snížená",J469,0)</f>
        <v>0</v>
      </c>
      <c r="BG469" s="229">
        <f>IF(N469="zákl. přenesená",J469,0)</f>
        <v>0</v>
      </c>
      <c r="BH469" s="229">
        <f>IF(N469="sníž. přenesená",J469,0)</f>
        <v>0</v>
      </c>
      <c r="BI469" s="229">
        <f>IF(N469="nulová",J469,0)</f>
        <v>0</v>
      </c>
      <c r="BJ469" s="17" t="s">
        <v>86</v>
      </c>
      <c r="BK469" s="229">
        <f>ROUND(I469*H469,2)</f>
        <v>0</v>
      </c>
      <c r="BL469" s="17" t="s">
        <v>167</v>
      </c>
      <c r="BM469" s="228" t="s">
        <v>836</v>
      </c>
    </row>
    <row r="470" s="2" customFormat="1" ht="24.15" customHeight="1">
      <c r="A470" s="38"/>
      <c r="B470" s="39"/>
      <c r="C470" s="217" t="s">
        <v>837</v>
      </c>
      <c r="D470" s="217" t="s">
        <v>153</v>
      </c>
      <c r="E470" s="218" t="s">
        <v>838</v>
      </c>
      <c r="F470" s="219" t="s">
        <v>839</v>
      </c>
      <c r="G470" s="220" t="s">
        <v>587</v>
      </c>
      <c r="H470" s="221">
        <v>1</v>
      </c>
      <c r="I470" s="222"/>
      <c r="J470" s="223">
        <f>ROUND(I470*H470,2)</f>
        <v>0</v>
      </c>
      <c r="K470" s="219" t="s">
        <v>157</v>
      </c>
      <c r="L470" s="44"/>
      <c r="M470" s="224" t="s">
        <v>1</v>
      </c>
      <c r="N470" s="225" t="s">
        <v>43</v>
      </c>
      <c r="O470" s="91"/>
      <c r="P470" s="226">
        <f>O470*H470</f>
        <v>0</v>
      </c>
      <c r="Q470" s="226">
        <v>0.12525800000000001</v>
      </c>
      <c r="R470" s="226">
        <f>Q470*H470</f>
        <v>0.12525800000000001</v>
      </c>
      <c r="S470" s="226">
        <v>0</v>
      </c>
      <c r="T470" s="226">
        <f>S470*H470</f>
        <v>0</v>
      </c>
      <c r="U470" s="227" t="s">
        <v>1</v>
      </c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8" t="s">
        <v>167</v>
      </c>
      <c r="AT470" s="228" t="s">
        <v>153</v>
      </c>
      <c r="AU470" s="228" t="s">
        <v>88</v>
      </c>
      <c r="AY470" s="17" t="s">
        <v>150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7" t="s">
        <v>86</v>
      </c>
      <c r="BK470" s="229">
        <f>ROUND(I470*H470,2)</f>
        <v>0</v>
      </c>
      <c r="BL470" s="17" t="s">
        <v>167</v>
      </c>
      <c r="BM470" s="228" t="s">
        <v>840</v>
      </c>
    </row>
    <row r="471" s="2" customFormat="1" ht="24.15" customHeight="1">
      <c r="A471" s="38"/>
      <c r="B471" s="39"/>
      <c r="C471" s="217" t="s">
        <v>841</v>
      </c>
      <c r="D471" s="217" t="s">
        <v>153</v>
      </c>
      <c r="E471" s="218" t="s">
        <v>842</v>
      </c>
      <c r="F471" s="219" t="s">
        <v>843</v>
      </c>
      <c r="G471" s="220" t="s">
        <v>587</v>
      </c>
      <c r="H471" s="221">
        <v>1</v>
      </c>
      <c r="I471" s="222"/>
      <c r="J471" s="223">
        <f>ROUND(I471*H471,2)</f>
        <v>0</v>
      </c>
      <c r="K471" s="219" t="s">
        <v>157</v>
      </c>
      <c r="L471" s="44"/>
      <c r="M471" s="224" t="s">
        <v>1</v>
      </c>
      <c r="N471" s="225" t="s">
        <v>43</v>
      </c>
      <c r="O471" s="91"/>
      <c r="P471" s="226">
        <f>O471*H471</f>
        <v>0</v>
      </c>
      <c r="Q471" s="226">
        <v>0.030758000000000001</v>
      </c>
      <c r="R471" s="226">
        <f>Q471*H471</f>
        <v>0.030758000000000001</v>
      </c>
      <c r="S471" s="226">
        <v>0</v>
      </c>
      <c r="T471" s="226">
        <f>S471*H471</f>
        <v>0</v>
      </c>
      <c r="U471" s="227" t="s">
        <v>1</v>
      </c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8" t="s">
        <v>167</v>
      </c>
      <c r="AT471" s="228" t="s">
        <v>153</v>
      </c>
      <c r="AU471" s="228" t="s">
        <v>88</v>
      </c>
      <c r="AY471" s="17" t="s">
        <v>150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17" t="s">
        <v>86</v>
      </c>
      <c r="BK471" s="229">
        <f>ROUND(I471*H471,2)</f>
        <v>0</v>
      </c>
      <c r="BL471" s="17" t="s">
        <v>167</v>
      </c>
      <c r="BM471" s="228" t="s">
        <v>844</v>
      </c>
    </row>
    <row r="472" s="2" customFormat="1" ht="24.15" customHeight="1">
      <c r="A472" s="38"/>
      <c r="B472" s="39"/>
      <c r="C472" s="217" t="s">
        <v>845</v>
      </c>
      <c r="D472" s="217" t="s">
        <v>153</v>
      </c>
      <c r="E472" s="218" t="s">
        <v>846</v>
      </c>
      <c r="F472" s="219" t="s">
        <v>847</v>
      </c>
      <c r="G472" s="220" t="s">
        <v>587</v>
      </c>
      <c r="H472" s="221">
        <v>1</v>
      </c>
      <c r="I472" s="222"/>
      <c r="J472" s="223">
        <f>ROUND(I472*H472,2)</f>
        <v>0</v>
      </c>
      <c r="K472" s="219" t="s">
        <v>157</v>
      </c>
      <c r="L472" s="44"/>
      <c r="M472" s="224" t="s">
        <v>1</v>
      </c>
      <c r="N472" s="225" t="s">
        <v>43</v>
      </c>
      <c r="O472" s="91"/>
      <c r="P472" s="226">
        <f>O472*H472</f>
        <v>0</v>
      </c>
      <c r="Q472" s="226">
        <v>0.030758000000000001</v>
      </c>
      <c r="R472" s="226">
        <f>Q472*H472</f>
        <v>0.030758000000000001</v>
      </c>
      <c r="S472" s="226">
        <v>0</v>
      </c>
      <c r="T472" s="226">
        <f>S472*H472</f>
        <v>0</v>
      </c>
      <c r="U472" s="227" t="s">
        <v>1</v>
      </c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8" t="s">
        <v>167</v>
      </c>
      <c r="AT472" s="228" t="s">
        <v>153</v>
      </c>
      <c r="AU472" s="228" t="s">
        <v>88</v>
      </c>
      <c r="AY472" s="17" t="s">
        <v>150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7" t="s">
        <v>86</v>
      </c>
      <c r="BK472" s="229">
        <f>ROUND(I472*H472,2)</f>
        <v>0</v>
      </c>
      <c r="BL472" s="17" t="s">
        <v>167</v>
      </c>
      <c r="BM472" s="228" t="s">
        <v>848</v>
      </c>
    </row>
    <row r="473" s="2" customFormat="1" ht="24.15" customHeight="1">
      <c r="A473" s="38"/>
      <c r="B473" s="39"/>
      <c r="C473" s="217" t="s">
        <v>849</v>
      </c>
      <c r="D473" s="217" t="s">
        <v>153</v>
      </c>
      <c r="E473" s="218" t="s">
        <v>850</v>
      </c>
      <c r="F473" s="219" t="s">
        <v>851</v>
      </c>
      <c r="G473" s="220" t="s">
        <v>587</v>
      </c>
      <c r="H473" s="221">
        <v>1</v>
      </c>
      <c r="I473" s="222"/>
      <c r="J473" s="223">
        <f>ROUND(I473*H473,2)</f>
        <v>0</v>
      </c>
      <c r="K473" s="219" t="s">
        <v>157</v>
      </c>
      <c r="L473" s="44"/>
      <c r="M473" s="224" t="s">
        <v>1</v>
      </c>
      <c r="N473" s="225" t="s">
        <v>43</v>
      </c>
      <c r="O473" s="91"/>
      <c r="P473" s="226">
        <f>O473*H473</f>
        <v>0</v>
      </c>
      <c r="Q473" s="226">
        <v>0.030758000000000001</v>
      </c>
      <c r="R473" s="226">
        <f>Q473*H473</f>
        <v>0.030758000000000001</v>
      </c>
      <c r="S473" s="226">
        <v>0</v>
      </c>
      <c r="T473" s="226">
        <f>S473*H473</f>
        <v>0</v>
      </c>
      <c r="U473" s="227" t="s">
        <v>1</v>
      </c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8" t="s">
        <v>167</v>
      </c>
      <c r="AT473" s="228" t="s">
        <v>153</v>
      </c>
      <c r="AU473" s="228" t="s">
        <v>88</v>
      </c>
      <c r="AY473" s="17" t="s">
        <v>150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7" t="s">
        <v>86</v>
      </c>
      <c r="BK473" s="229">
        <f>ROUND(I473*H473,2)</f>
        <v>0</v>
      </c>
      <c r="BL473" s="17" t="s">
        <v>167</v>
      </c>
      <c r="BM473" s="228" t="s">
        <v>852</v>
      </c>
    </row>
    <row r="474" s="2" customFormat="1" ht="24.15" customHeight="1">
      <c r="A474" s="38"/>
      <c r="B474" s="39"/>
      <c r="C474" s="217" t="s">
        <v>853</v>
      </c>
      <c r="D474" s="217" t="s">
        <v>153</v>
      </c>
      <c r="E474" s="218" t="s">
        <v>854</v>
      </c>
      <c r="F474" s="219" t="s">
        <v>855</v>
      </c>
      <c r="G474" s="220" t="s">
        <v>587</v>
      </c>
      <c r="H474" s="221">
        <v>1</v>
      </c>
      <c r="I474" s="222"/>
      <c r="J474" s="223">
        <f>ROUND(I474*H474,2)</f>
        <v>0</v>
      </c>
      <c r="K474" s="219" t="s">
        <v>157</v>
      </c>
      <c r="L474" s="44"/>
      <c r="M474" s="224" t="s">
        <v>1</v>
      </c>
      <c r="N474" s="225" t="s">
        <v>43</v>
      </c>
      <c r="O474" s="91"/>
      <c r="P474" s="226">
        <f>O474*H474</f>
        <v>0</v>
      </c>
      <c r="Q474" s="226">
        <v>0.217338</v>
      </c>
      <c r="R474" s="226">
        <f>Q474*H474</f>
        <v>0.217338</v>
      </c>
      <c r="S474" s="226">
        <v>0</v>
      </c>
      <c r="T474" s="226">
        <f>S474*H474</f>
        <v>0</v>
      </c>
      <c r="U474" s="227" t="s">
        <v>1</v>
      </c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8" t="s">
        <v>167</v>
      </c>
      <c r="AT474" s="228" t="s">
        <v>153</v>
      </c>
      <c r="AU474" s="228" t="s">
        <v>88</v>
      </c>
      <c r="AY474" s="17" t="s">
        <v>150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17" t="s">
        <v>86</v>
      </c>
      <c r="BK474" s="229">
        <f>ROUND(I474*H474,2)</f>
        <v>0</v>
      </c>
      <c r="BL474" s="17" t="s">
        <v>167</v>
      </c>
      <c r="BM474" s="228" t="s">
        <v>856</v>
      </c>
    </row>
    <row r="475" s="2" customFormat="1" ht="33" customHeight="1">
      <c r="A475" s="38"/>
      <c r="B475" s="39"/>
      <c r="C475" s="268" t="s">
        <v>857</v>
      </c>
      <c r="D475" s="268" t="s">
        <v>417</v>
      </c>
      <c r="E475" s="269" t="s">
        <v>858</v>
      </c>
      <c r="F475" s="270" t="s">
        <v>859</v>
      </c>
      <c r="G475" s="271" t="s">
        <v>587</v>
      </c>
      <c r="H475" s="272">
        <v>1</v>
      </c>
      <c r="I475" s="273"/>
      <c r="J475" s="274">
        <f>ROUND(I475*H475,2)</f>
        <v>0</v>
      </c>
      <c r="K475" s="270" t="s">
        <v>157</v>
      </c>
      <c r="L475" s="275"/>
      <c r="M475" s="276" t="s">
        <v>1</v>
      </c>
      <c r="N475" s="277" t="s">
        <v>43</v>
      </c>
      <c r="O475" s="91"/>
      <c r="P475" s="226">
        <f>O475*H475</f>
        <v>0</v>
      </c>
      <c r="Q475" s="226">
        <v>0.34999999999999998</v>
      </c>
      <c r="R475" s="226">
        <f>Q475*H475</f>
        <v>0.34999999999999998</v>
      </c>
      <c r="S475" s="226">
        <v>0</v>
      </c>
      <c r="T475" s="226">
        <f>S475*H475</f>
        <v>0</v>
      </c>
      <c r="U475" s="227" t="s">
        <v>1</v>
      </c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8" t="s">
        <v>185</v>
      </c>
      <c r="AT475" s="228" t="s">
        <v>417</v>
      </c>
      <c r="AU475" s="228" t="s">
        <v>88</v>
      </c>
      <c r="AY475" s="17" t="s">
        <v>150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7" t="s">
        <v>86</v>
      </c>
      <c r="BK475" s="229">
        <f>ROUND(I475*H475,2)</f>
        <v>0</v>
      </c>
      <c r="BL475" s="17" t="s">
        <v>167</v>
      </c>
      <c r="BM475" s="228" t="s">
        <v>860</v>
      </c>
    </row>
    <row r="476" s="2" customFormat="1" ht="24.15" customHeight="1">
      <c r="A476" s="38"/>
      <c r="B476" s="39"/>
      <c r="C476" s="268" t="s">
        <v>861</v>
      </c>
      <c r="D476" s="268" t="s">
        <v>417</v>
      </c>
      <c r="E476" s="269" t="s">
        <v>862</v>
      </c>
      <c r="F476" s="270" t="s">
        <v>863</v>
      </c>
      <c r="G476" s="271" t="s">
        <v>587</v>
      </c>
      <c r="H476" s="272">
        <v>1</v>
      </c>
      <c r="I476" s="273"/>
      <c r="J476" s="274">
        <f>ROUND(I476*H476,2)</f>
        <v>0</v>
      </c>
      <c r="K476" s="270" t="s">
        <v>157</v>
      </c>
      <c r="L476" s="275"/>
      <c r="M476" s="276" t="s">
        <v>1</v>
      </c>
      <c r="N476" s="277" t="s">
        <v>43</v>
      </c>
      <c r="O476" s="91"/>
      <c r="P476" s="226">
        <f>O476*H476</f>
        <v>0</v>
      </c>
      <c r="Q476" s="226">
        <v>0.075999999999999998</v>
      </c>
      <c r="R476" s="226">
        <f>Q476*H476</f>
        <v>0.075999999999999998</v>
      </c>
      <c r="S476" s="226">
        <v>0</v>
      </c>
      <c r="T476" s="226">
        <f>S476*H476</f>
        <v>0</v>
      </c>
      <c r="U476" s="227" t="s">
        <v>1</v>
      </c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8" t="s">
        <v>185</v>
      </c>
      <c r="AT476" s="228" t="s">
        <v>417</v>
      </c>
      <c r="AU476" s="228" t="s">
        <v>88</v>
      </c>
      <c r="AY476" s="17" t="s">
        <v>150</v>
      </c>
      <c r="BE476" s="229">
        <f>IF(N476="základní",J476,0)</f>
        <v>0</v>
      </c>
      <c r="BF476" s="229">
        <f>IF(N476="snížená",J476,0)</f>
        <v>0</v>
      </c>
      <c r="BG476" s="229">
        <f>IF(N476="zákl. přenesená",J476,0)</f>
        <v>0</v>
      </c>
      <c r="BH476" s="229">
        <f>IF(N476="sníž. přenesená",J476,0)</f>
        <v>0</v>
      </c>
      <c r="BI476" s="229">
        <f>IF(N476="nulová",J476,0)</f>
        <v>0</v>
      </c>
      <c r="BJ476" s="17" t="s">
        <v>86</v>
      </c>
      <c r="BK476" s="229">
        <f>ROUND(I476*H476,2)</f>
        <v>0</v>
      </c>
      <c r="BL476" s="17" t="s">
        <v>167</v>
      </c>
      <c r="BM476" s="228" t="s">
        <v>864</v>
      </c>
    </row>
    <row r="477" s="2" customFormat="1" ht="21.75" customHeight="1">
      <c r="A477" s="38"/>
      <c r="B477" s="39"/>
      <c r="C477" s="268" t="s">
        <v>865</v>
      </c>
      <c r="D477" s="268" t="s">
        <v>417</v>
      </c>
      <c r="E477" s="269" t="s">
        <v>866</v>
      </c>
      <c r="F477" s="270" t="s">
        <v>867</v>
      </c>
      <c r="G477" s="271" t="s">
        <v>587</v>
      </c>
      <c r="H477" s="272">
        <v>1</v>
      </c>
      <c r="I477" s="273"/>
      <c r="J477" s="274">
        <f>ROUND(I477*H477,2)</f>
        <v>0</v>
      </c>
      <c r="K477" s="270" t="s">
        <v>157</v>
      </c>
      <c r="L477" s="275"/>
      <c r="M477" s="276" t="s">
        <v>1</v>
      </c>
      <c r="N477" s="277" t="s">
        <v>43</v>
      </c>
      <c r="O477" s="91"/>
      <c r="P477" s="226">
        <f>O477*H477</f>
        <v>0</v>
      </c>
      <c r="Q477" s="226">
        <v>0.10000000000000001</v>
      </c>
      <c r="R477" s="226">
        <f>Q477*H477</f>
        <v>0.10000000000000001</v>
      </c>
      <c r="S477" s="226">
        <v>0</v>
      </c>
      <c r="T477" s="226">
        <f>S477*H477</f>
        <v>0</v>
      </c>
      <c r="U477" s="227" t="s">
        <v>1</v>
      </c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8" t="s">
        <v>185</v>
      </c>
      <c r="AT477" s="228" t="s">
        <v>417</v>
      </c>
      <c r="AU477" s="228" t="s">
        <v>88</v>
      </c>
      <c r="AY477" s="17" t="s">
        <v>150</v>
      </c>
      <c r="BE477" s="229">
        <f>IF(N477="základní",J477,0)</f>
        <v>0</v>
      </c>
      <c r="BF477" s="229">
        <f>IF(N477="snížená",J477,0)</f>
        <v>0</v>
      </c>
      <c r="BG477" s="229">
        <f>IF(N477="zákl. přenesená",J477,0)</f>
        <v>0</v>
      </c>
      <c r="BH477" s="229">
        <f>IF(N477="sníž. přenesená",J477,0)</f>
        <v>0</v>
      </c>
      <c r="BI477" s="229">
        <f>IF(N477="nulová",J477,0)</f>
        <v>0</v>
      </c>
      <c r="BJ477" s="17" t="s">
        <v>86</v>
      </c>
      <c r="BK477" s="229">
        <f>ROUND(I477*H477,2)</f>
        <v>0</v>
      </c>
      <c r="BL477" s="17" t="s">
        <v>167</v>
      </c>
      <c r="BM477" s="228" t="s">
        <v>868</v>
      </c>
    </row>
    <row r="478" s="2" customFormat="1" ht="24.15" customHeight="1">
      <c r="A478" s="38"/>
      <c r="B478" s="39"/>
      <c r="C478" s="268" t="s">
        <v>869</v>
      </c>
      <c r="D478" s="268" t="s">
        <v>417</v>
      </c>
      <c r="E478" s="269" t="s">
        <v>870</v>
      </c>
      <c r="F478" s="270" t="s">
        <v>871</v>
      </c>
      <c r="G478" s="271" t="s">
        <v>587</v>
      </c>
      <c r="H478" s="272">
        <v>1</v>
      </c>
      <c r="I478" s="273"/>
      <c r="J478" s="274">
        <f>ROUND(I478*H478,2)</f>
        <v>0</v>
      </c>
      <c r="K478" s="270" t="s">
        <v>157</v>
      </c>
      <c r="L478" s="275"/>
      <c r="M478" s="276" t="s">
        <v>1</v>
      </c>
      <c r="N478" s="277" t="s">
        <v>43</v>
      </c>
      <c r="O478" s="91"/>
      <c r="P478" s="226">
        <f>O478*H478</f>
        <v>0</v>
      </c>
      <c r="Q478" s="226">
        <v>0.070000000000000007</v>
      </c>
      <c r="R478" s="226">
        <f>Q478*H478</f>
        <v>0.070000000000000007</v>
      </c>
      <c r="S478" s="226">
        <v>0</v>
      </c>
      <c r="T478" s="226">
        <f>S478*H478</f>
        <v>0</v>
      </c>
      <c r="U478" s="227" t="s">
        <v>1</v>
      </c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8" t="s">
        <v>185</v>
      </c>
      <c r="AT478" s="228" t="s">
        <v>417</v>
      </c>
      <c r="AU478" s="228" t="s">
        <v>88</v>
      </c>
      <c r="AY478" s="17" t="s">
        <v>150</v>
      </c>
      <c r="BE478" s="229">
        <f>IF(N478="základní",J478,0)</f>
        <v>0</v>
      </c>
      <c r="BF478" s="229">
        <f>IF(N478="snížená",J478,0)</f>
        <v>0</v>
      </c>
      <c r="BG478" s="229">
        <f>IF(N478="zákl. přenesená",J478,0)</f>
        <v>0</v>
      </c>
      <c r="BH478" s="229">
        <f>IF(N478="sníž. přenesená",J478,0)</f>
        <v>0</v>
      </c>
      <c r="BI478" s="229">
        <f>IF(N478="nulová",J478,0)</f>
        <v>0</v>
      </c>
      <c r="BJ478" s="17" t="s">
        <v>86</v>
      </c>
      <c r="BK478" s="229">
        <f>ROUND(I478*H478,2)</f>
        <v>0</v>
      </c>
      <c r="BL478" s="17" t="s">
        <v>167</v>
      </c>
      <c r="BM478" s="228" t="s">
        <v>872</v>
      </c>
    </row>
    <row r="479" s="2" customFormat="1" ht="16.5" customHeight="1">
      <c r="A479" s="38"/>
      <c r="B479" s="39"/>
      <c r="C479" s="268" t="s">
        <v>873</v>
      </c>
      <c r="D479" s="268" t="s">
        <v>417</v>
      </c>
      <c r="E479" s="269" t="s">
        <v>874</v>
      </c>
      <c r="F479" s="270" t="s">
        <v>875</v>
      </c>
      <c r="G479" s="271" t="s">
        <v>587</v>
      </c>
      <c r="H479" s="272">
        <v>1</v>
      </c>
      <c r="I479" s="273"/>
      <c r="J479" s="274">
        <f>ROUND(I479*H479,2)</f>
        <v>0</v>
      </c>
      <c r="K479" s="270" t="s">
        <v>157</v>
      </c>
      <c r="L479" s="275"/>
      <c r="M479" s="276" t="s">
        <v>1</v>
      </c>
      <c r="N479" s="277" t="s">
        <v>43</v>
      </c>
      <c r="O479" s="91"/>
      <c r="P479" s="226">
        <f>O479*H479</f>
        <v>0</v>
      </c>
      <c r="Q479" s="226">
        <v>0.050599999999999999</v>
      </c>
      <c r="R479" s="226">
        <f>Q479*H479</f>
        <v>0.050599999999999999</v>
      </c>
      <c r="S479" s="226">
        <v>0</v>
      </c>
      <c r="T479" s="226">
        <f>S479*H479</f>
        <v>0</v>
      </c>
      <c r="U479" s="227" t="s">
        <v>1</v>
      </c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8" t="s">
        <v>185</v>
      </c>
      <c r="AT479" s="228" t="s">
        <v>417</v>
      </c>
      <c r="AU479" s="228" t="s">
        <v>88</v>
      </c>
      <c r="AY479" s="17" t="s">
        <v>150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7" t="s">
        <v>86</v>
      </c>
      <c r="BK479" s="229">
        <f>ROUND(I479*H479,2)</f>
        <v>0</v>
      </c>
      <c r="BL479" s="17" t="s">
        <v>167</v>
      </c>
      <c r="BM479" s="228" t="s">
        <v>876</v>
      </c>
    </row>
    <row r="480" s="2" customFormat="1" ht="37.8" customHeight="1">
      <c r="A480" s="38"/>
      <c r="B480" s="39"/>
      <c r="C480" s="217" t="s">
        <v>877</v>
      </c>
      <c r="D480" s="217" t="s">
        <v>153</v>
      </c>
      <c r="E480" s="218" t="s">
        <v>878</v>
      </c>
      <c r="F480" s="219" t="s">
        <v>879</v>
      </c>
      <c r="G480" s="220" t="s">
        <v>587</v>
      </c>
      <c r="H480" s="221">
        <v>4</v>
      </c>
      <c r="I480" s="222"/>
      <c r="J480" s="223">
        <f>ROUND(I480*H480,2)</f>
        <v>0</v>
      </c>
      <c r="K480" s="219" t="s">
        <v>157</v>
      </c>
      <c r="L480" s="44"/>
      <c r="M480" s="224" t="s">
        <v>1</v>
      </c>
      <c r="N480" s="225" t="s">
        <v>43</v>
      </c>
      <c r="O480" s="91"/>
      <c r="P480" s="226">
        <f>O480*H480</f>
        <v>0</v>
      </c>
      <c r="Q480" s="226">
        <v>0.089999999999999997</v>
      </c>
      <c r="R480" s="226">
        <f>Q480*H480</f>
        <v>0.35999999999999999</v>
      </c>
      <c r="S480" s="226">
        <v>0</v>
      </c>
      <c r="T480" s="226">
        <f>S480*H480</f>
        <v>0</v>
      </c>
      <c r="U480" s="227" t="s">
        <v>1</v>
      </c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8" t="s">
        <v>167</v>
      </c>
      <c r="AT480" s="228" t="s">
        <v>153</v>
      </c>
      <c r="AU480" s="228" t="s">
        <v>88</v>
      </c>
      <c r="AY480" s="17" t="s">
        <v>150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17" t="s">
        <v>86</v>
      </c>
      <c r="BK480" s="229">
        <f>ROUND(I480*H480,2)</f>
        <v>0</v>
      </c>
      <c r="BL480" s="17" t="s">
        <v>167</v>
      </c>
      <c r="BM480" s="228" t="s">
        <v>880</v>
      </c>
    </row>
    <row r="481" s="2" customFormat="1" ht="24.15" customHeight="1">
      <c r="A481" s="38"/>
      <c r="B481" s="39"/>
      <c r="C481" s="268" t="s">
        <v>881</v>
      </c>
      <c r="D481" s="268" t="s">
        <v>417</v>
      </c>
      <c r="E481" s="269" t="s">
        <v>882</v>
      </c>
      <c r="F481" s="270" t="s">
        <v>883</v>
      </c>
      <c r="G481" s="271" t="s">
        <v>587</v>
      </c>
      <c r="H481" s="272">
        <v>4</v>
      </c>
      <c r="I481" s="273"/>
      <c r="J481" s="274">
        <f>ROUND(I481*H481,2)</f>
        <v>0</v>
      </c>
      <c r="K481" s="270" t="s">
        <v>1</v>
      </c>
      <c r="L481" s="275"/>
      <c r="M481" s="276" t="s">
        <v>1</v>
      </c>
      <c r="N481" s="277" t="s">
        <v>43</v>
      </c>
      <c r="O481" s="91"/>
      <c r="P481" s="226">
        <f>O481*H481</f>
        <v>0</v>
      </c>
      <c r="Q481" s="226">
        <v>0.056300000000000003</v>
      </c>
      <c r="R481" s="226">
        <f>Q481*H481</f>
        <v>0.22520000000000001</v>
      </c>
      <c r="S481" s="226">
        <v>0</v>
      </c>
      <c r="T481" s="226">
        <f>S481*H481</f>
        <v>0</v>
      </c>
      <c r="U481" s="227" t="s">
        <v>1</v>
      </c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8" t="s">
        <v>185</v>
      </c>
      <c r="AT481" s="228" t="s">
        <v>417</v>
      </c>
      <c r="AU481" s="228" t="s">
        <v>88</v>
      </c>
      <c r="AY481" s="17" t="s">
        <v>150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7" t="s">
        <v>86</v>
      </c>
      <c r="BK481" s="229">
        <f>ROUND(I481*H481,2)</f>
        <v>0</v>
      </c>
      <c r="BL481" s="17" t="s">
        <v>167</v>
      </c>
      <c r="BM481" s="228" t="s">
        <v>884</v>
      </c>
    </row>
    <row r="482" s="2" customFormat="1" ht="33" customHeight="1">
      <c r="A482" s="38"/>
      <c r="B482" s="39"/>
      <c r="C482" s="268" t="s">
        <v>885</v>
      </c>
      <c r="D482" s="268" t="s">
        <v>417</v>
      </c>
      <c r="E482" s="269" t="s">
        <v>886</v>
      </c>
      <c r="F482" s="270" t="s">
        <v>887</v>
      </c>
      <c r="G482" s="271" t="s">
        <v>253</v>
      </c>
      <c r="H482" s="272">
        <v>4</v>
      </c>
      <c r="I482" s="273"/>
      <c r="J482" s="274">
        <f>ROUND(I482*H482,2)</f>
        <v>0</v>
      </c>
      <c r="K482" s="270" t="s">
        <v>157</v>
      </c>
      <c r="L482" s="275"/>
      <c r="M482" s="276" t="s">
        <v>1</v>
      </c>
      <c r="N482" s="277" t="s">
        <v>43</v>
      </c>
      <c r="O482" s="91"/>
      <c r="P482" s="226">
        <f>O482*H482</f>
        <v>0</v>
      </c>
      <c r="Q482" s="226">
        <v>0.0022000000000000001</v>
      </c>
      <c r="R482" s="226">
        <f>Q482*H482</f>
        <v>0.0088000000000000005</v>
      </c>
      <c r="S482" s="226">
        <v>0</v>
      </c>
      <c r="T482" s="226">
        <f>S482*H482</f>
        <v>0</v>
      </c>
      <c r="U482" s="227" t="s">
        <v>1</v>
      </c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8" t="s">
        <v>185</v>
      </c>
      <c r="AT482" s="228" t="s">
        <v>417</v>
      </c>
      <c r="AU482" s="228" t="s">
        <v>88</v>
      </c>
      <c r="AY482" s="17" t="s">
        <v>150</v>
      </c>
      <c r="BE482" s="229">
        <f>IF(N482="základní",J482,0)</f>
        <v>0</v>
      </c>
      <c r="BF482" s="229">
        <f>IF(N482="snížená",J482,0)</f>
        <v>0</v>
      </c>
      <c r="BG482" s="229">
        <f>IF(N482="zákl. přenesená",J482,0)</f>
        <v>0</v>
      </c>
      <c r="BH482" s="229">
        <f>IF(N482="sníž. přenesená",J482,0)</f>
        <v>0</v>
      </c>
      <c r="BI482" s="229">
        <f>IF(N482="nulová",J482,0)</f>
        <v>0</v>
      </c>
      <c r="BJ482" s="17" t="s">
        <v>86</v>
      </c>
      <c r="BK482" s="229">
        <f>ROUND(I482*H482,2)</f>
        <v>0</v>
      </c>
      <c r="BL482" s="17" t="s">
        <v>167</v>
      </c>
      <c r="BM482" s="228" t="s">
        <v>888</v>
      </c>
    </row>
    <row r="483" s="2" customFormat="1" ht="16.5" customHeight="1">
      <c r="A483" s="38"/>
      <c r="B483" s="39"/>
      <c r="C483" s="217" t="s">
        <v>889</v>
      </c>
      <c r="D483" s="217" t="s">
        <v>153</v>
      </c>
      <c r="E483" s="218" t="s">
        <v>890</v>
      </c>
      <c r="F483" s="219" t="s">
        <v>891</v>
      </c>
      <c r="G483" s="220" t="s">
        <v>253</v>
      </c>
      <c r="H483" s="221">
        <v>4</v>
      </c>
      <c r="I483" s="222"/>
      <c r="J483" s="223">
        <f>ROUND(I483*H483,2)</f>
        <v>0</v>
      </c>
      <c r="K483" s="219" t="s">
        <v>1</v>
      </c>
      <c r="L483" s="44"/>
      <c r="M483" s="224" t="s">
        <v>1</v>
      </c>
      <c r="N483" s="225" t="s">
        <v>43</v>
      </c>
      <c r="O483" s="91"/>
      <c r="P483" s="226">
        <f>O483*H483</f>
        <v>0</v>
      </c>
      <c r="Q483" s="226">
        <v>0.00071000000000000002</v>
      </c>
      <c r="R483" s="226">
        <f>Q483*H483</f>
        <v>0.0028400000000000001</v>
      </c>
      <c r="S483" s="226">
        <v>0</v>
      </c>
      <c r="T483" s="226">
        <f>S483*H483</f>
        <v>0</v>
      </c>
      <c r="U483" s="227" t="s">
        <v>1</v>
      </c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8" t="s">
        <v>167</v>
      </c>
      <c r="AT483" s="228" t="s">
        <v>153</v>
      </c>
      <c r="AU483" s="228" t="s">
        <v>88</v>
      </c>
      <c r="AY483" s="17" t="s">
        <v>150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7" t="s">
        <v>86</v>
      </c>
      <c r="BK483" s="229">
        <f>ROUND(I483*H483,2)</f>
        <v>0</v>
      </c>
      <c r="BL483" s="17" t="s">
        <v>167</v>
      </c>
      <c r="BM483" s="228" t="s">
        <v>892</v>
      </c>
    </row>
    <row r="484" s="2" customFormat="1" ht="16.5" customHeight="1">
      <c r="A484" s="38"/>
      <c r="B484" s="39"/>
      <c r="C484" s="268" t="s">
        <v>893</v>
      </c>
      <c r="D484" s="268" t="s">
        <v>417</v>
      </c>
      <c r="E484" s="269" t="s">
        <v>894</v>
      </c>
      <c r="F484" s="270" t="s">
        <v>895</v>
      </c>
      <c r="G484" s="271" t="s">
        <v>253</v>
      </c>
      <c r="H484" s="272">
        <v>4</v>
      </c>
      <c r="I484" s="273"/>
      <c r="J484" s="274">
        <f>ROUND(I484*H484,2)</f>
        <v>0</v>
      </c>
      <c r="K484" s="270" t="s">
        <v>1</v>
      </c>
      <c r="L484" s="275"/>
      <c r="M484" s="276" t="s">
        <v>1</v>
      </c>
      <c r="N484" s="277" t="s">
        <v>43</v>
      </c>
      <c r="O484" s="91"/>
      <c r="P484" s="226">
        <f>O484*H484</f>
        <v>0</v>
      </c>
      <c r="Q484" s="226">
        <v>0.0032000000000000002</v>
      </c>
      <c r="R484" s="226">
        <f>Q484*H484</f>
        <v>0.012800000000000001</v>
      </c>
      <c r="S484" s="226">
        <v>0</v>
      </c>
      <c r="T484" s="226">
        <f>S484*H484</f>
        <v>0</v>
      </c>
      <c r="U484" s="227" t="s">
        <v>1</v>
      </c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8" t="s">
        <v>185</v>
      </c>
      <c r="AT484" s="228" t="s">
        <v>417</v>
      </c>
      <c r="AU484" s="228" t="s">
        <v>88</v>
      </c>
      <c r="AY484" s="17" t="s">
        <v>150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7" t="s">
        <v>86</v>
      </c>
      <c r="BK484" s="229">
        <f>ROUND(I484*H484,2)</f>
        <v>0</v>
      </c>
      <c r="BL484" s="17" t="s">
        <v>167</v>
      </c>
      <c r="BM484" s="228" t="s">
        <v>896</v>
      </c>
    </row>
    <row r="485" s="2" customFormat="1" ht="33" customHeight="1">
      <c r="A485" s="38"/>
      <c r="B485" s="39"/>
      <c r="C485" s="217" t="s">
        <v>897</v>
      </c>
      <c r="D485" s="217" t="s">
        <v>153</v>
      </c>
      <c r="E485" s="218" t="s">
        <v>898</v>
      </c>
      <c r="F485" s="219" t="s">
        <v>899</v>
      </c>
      <c r="G485" s="220" t="s">
        <v>587</v>
      </c>
      <c r="H485" s="221">
        <v>2</v>
      </c>
      <c r="I485" s="222"/>
      <c r="J485" s="223">
        <f>ROUND(I485*H485,2)</f>
        <v>0</v>
      </c>
      <c r="K485" s="219" t="s">
        <v>1</v>
      </c>
      <c r="L485" s="44"/>
      <c r="M485" s="224" t="s">
        <v>1</v>
      </c>
      <c r="N485" s="225" t="s">
        <v>43</v>
      </c>
      <c r="O485" s="91"/>
      <c r="P485" s="226">
        <f>O485*H485</f>
        <v>0</v>
      </c>
      <c r="Q485" s="226">
        <v>0.31108000000000002</v>
      </c>
      <c r="R485" s="226">
        <f>Q485*H485</f>
        <v>0.62216000000000005</v>
      </c>
      <c r="S485" s="226">
        <v>0</v>
      </c>
      <c r="T485" s="226">
        <f>S485*H485</f>
        <v>0</v>
      </c>
      <c r="U485" s="227" t="s">
        <v>1</v>
      </c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8" t="s">
        <v>167</v>
      </c>
      <c r="AT485" s="228" t="s">
        <v>153</v>
      </c>
      <c r="AU485" s="228" t="s">
        <v>88</v>
      </c>
      <c r="AY485" s="17" t="s">
        <v>150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17" t="s">
        <v>86</v>
      </c>
      <c r="BK485" s="229">
        <f>ROUND(I485*H485,2)</f>
        <v>0</v>
      </c>
      <c r="BL485" s="17" t="s">
        <v>167</v>
      </c>
      <c r="BM485" s="228" t="s">
        <v>900</v>
      </c>
    </row>
    <row r="486" s="2" customFormat="1" ht="37.8" customHeight="1">
      <c r="A486" s="38"/>
      <c r="B486" s="39"/>
      <c r="C486" s="217" t="s">
        <v>901</v>
      </c>
      <c r="D486" s="217" t="s">
        <v>153</v>
      </c>
      <c r="E486" s="218" t="s">
        <v>902</v>
      </c>
      <c r="F486" s="219" t="s">
        <v>903</v>
      </c>
      <c r="G486" s="220" t="s">
        <v>587</v>
      </c>
      <c r="H486" s="221">
        <v>1</v>
      </c>
      <c r="I486" s="222"/>
      <c r="J486" s="223">
        <f>ROUND(I486*H486,2)</f>
        <v>0</v>
      </c>
      <c r="K486" s="219" t="s">
        <v>1</v>
      </c>
      <c r="L486" s="44"/>
      <c r="M486" s="224" t="s">
        <v>1</v>
      </c>
      <c r="N486" s="225" t="s">
        <v>43</v>
      </c>
      <c r="O486" s="91"/>
      <c r="P486" s="226">
        <f>O486*H486</f>
        <v>0</v>
      </c>
      <c r="Q486" s="226">
        <v>0.00010000000000000001</v>
      </c>
      <c r="R486" s="226">
        <f>Q486*H486</f>
        <v>0.00010000000000000001</v>
      </c>
      <c r="S486" s="226">
        <v>0</v>
      </c>
      <c r="T486" s="226">
        <f>S486*H486</f>
        <v>0</v>
      </c>
      <c r="U486" s="227" t="s">
        <v>1</v>
      </c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8" t="s">
        <v>167</v>
      </c>
      <c r="AT486" s="228" t="s">
        <v>153</v>
      </c>
      <c r="AU486" s="228" t="s">
        <v>88</v>
      </c>
      <c r="AY486" s="17" t="s">
        <v>150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7" t="s">
        <v>86</v>
      </c>
      <c r="BK486" s="229">
        <f>ROUND(I486*H486,2)</f>
        <v>0</v>
      </c>
      <c r="BL486" s="17" t="s">
        <v>167</v>
      </c>
      <c r="BM486" s="228" t="s">
        <v>904</v>
      </c>
    </row>
    <row r="487" s="2" customFormat="1" ht="16.5" customHeight="1">
      <c r="A487" s="38"/>
      <c r="B487" s="39"/>
      <c r="C487" s="217" t="s">
        <v>905</v>
      </c>
      <c r="D487" s="217" t="s">
        <v>153</v>
      </c>
      <c r="E487" s="218" t="s">
        <v>906</v>
      </c>
      <c r="F487" s="219" t="s">
        <v>907</v>
      </c>
      <c r="G487" s="220" t="s">
        <v>587</v>
      </c>
      <c r="H487" s="221">
        <v>3</v>
      </c>
      <c r="I487" s="222"/>
      <c r="J487" s="223">
        <f>ROUND(I487*H487,2)</f>
        <v>0</v>
      </c>
      <c r="K487" s="219" t="s">
        <v>1</v>
      </c>
      <c r="L487" s="44"/>
      <c r="M487" s="224" t="s">
        <v>1</v>
      </c>
      <c r="N487" s="225" t="s">
        <v>43</v>
      </c>
      <c r="O487" s="91"/>
      <c r="P487" s="226">
        <f>O487*H487</f>
        <v>0</v>
      </c>
      <c r="Q487" s="226">
        <v>0</v>
      </c>
      <c r="R487" s="226">
        <f>Q487*H487</f>
        <v>0</v>
      </c>
      <c r="S487" s="226">
        <v>0</v>
      </c>
      <c r="T487" s="226">
        <f>S487*H487</f>
        <v>0</v>
      </c>
      <c r="U487" s="227" t="s">
        <v>1</v>
      </c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8" t="s">
        <v>167</v>
      </c>
      <c r="AT487" s="228" t="s">
        <v>153</v>
      </c>
      <c r="AU487" s="228" t="s">
        <v>88</v>
      </c>
      <c r="AY487" s="17" t="s">
        <v>150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7" t="s">
        <v>86</v>
      </c>
      <c r="BK487" s="229">
        <f>ROUND(I487*H487,2)</f>
        <v>0</v>
      </c>
      <c r="BL487" s="17" t="s">
        <v>167</v>
      </c>
      <c r="BM487" s="228" t="s">
        <v>908</v>
      </c>
    </row>
    <row r="488" s="2" customFormat="1" ht="24.15" customHeight="1">
      <c r="A488" s="38"/>
      <c r="B488" s="39"/>
      <c r="C488" s="217" t="s">
        <v>909</v>
      </c>
      <c r="D488" s="217" t="s">
        <v>153</v>
      </c>
      <c r="E488" s="218" t="s">
        <v>910</v>
      </c>
      <c r="F488" s="219" t="s">
        <v>911</v>
      </c>
      <c r="G488" s="220" t="s">
        <v>912</v>
      </c>
      <c r="H488" s="221">
        <v>1</v>
      </c>
      <c r="I488" s="222"/>
      <c r="J488" s="223">
        <f>ROUND(I488*H488,2)</f>
        <v>0</v>
      </c>
      <c r="K488" s="219" t="s">
        <v>1</v>
      </c>
      <c r="L488" s="44"/>
      <c r="M488" s="224" t="s">
        <v>1</v>
      </c>
      <c r="N488" s="225" t="s">
        <v>43</v>
      </c>
      <c r="O488" s="91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6">
        <f>S488*H488</f>
        <v>0</v>
      </c>
      <c r="U488" s="227" t="s">
        <v>1</v>
      </c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8" t="s">
        <v>167</v>
      </c>
      <c r="AT488" s="228" t="s">
        <v>153</v>
      </c>
      <c r="AU488" s="228" t="s">
        <v>88</v>
      </c>
      <c r="AY488" s="17" t="s">
        <v>150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7" t="s">
        <v>86</v>
      </c>
      <c r="BK488" s="229">
        <f>ROUND(I488*H488,2)</f>
        <v>0</v>
      </c>
      <c r="BL488" s="17" t="s">
        <v>167</v>
      </c>
      <c r="BM488" s="228" t="s">
        <v>913</v>
      </c>
    </row>
    <row r="489" s="2" customFormat="1" ht="37.8" customHeight="1">
      <c r="A489" s="38"/>
      <c r="B489" s="39"/>
      <c r="C489" s="217" t="s">
        <v>914</v>
      </c>
      <c r="D489" s="217" t="s">
        <v>153</v>
      </c>
      <c r="E489" s="218" t="s">
        <v>915</v>
      </c>
      <c r="F489" s="219" t="s">
        <v>916</v>
      </c>
      <c r="G489" s="220" t="s">
        <v>587</v>
      </c>
      <c r="H489" s="221">
        <v>4</v>
      </c>
      <c r="I489" s="222"/>
      <c r="J489" s="223">
        <f>ROUND(I489*H489,2)</f>
        <v>0</v>
      </c>
      <c r="K489" s="219" t="s">
        <v>1</v>
      </c>
      <c r="L489" s="44"/>
      <c r="M489" s="224" t="s">
        <v>1</v>
      </c>
      <c r="N489" s="225" t="s">
        <v>43</v>
      </c>
      <c r="O489" s="91"/>
      <c r="P489" s="226">
        <f>O489*H489</f>
        <v>0</v>
      </c>
      <c r="Q489" s="226">
        <v>0</v>
      </c>
      <c r="R489" s="226">
        <f>Q489*H489</f>
        <v>0</v>
      </c>
      <c r="S489" s="226">
        <v>0</v>
      </c>
      <c r="T489" s="226">
        <f>S489*H489</f>
        <v>0</v>
      </c>
      <c r="U489" s="227" t="s">
        <v>1</v>
      </c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8" t="s">
        <v>167</v>
      </c>
      <c r="AT489" s="228" t="s">
        <v>153</v>
      </c>
      <c r="AU489" s="228" t="s">
        <v>88</v>
      </c>
      <c r="AY489" s="17" t="s">
        <v>150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7" t="s">
        <v>86</v>
      </c>
      <c r="BK489" s="229">
        <f>ROUND(I489*H489,2)</f>
        <v>0</v>
      </c>
      <c r="BL489" s="17" t="s">
        <v>167</v>
      </c>
      <c r="BM489" s="228" t="s">
        <v>917</v>
      </c>
    </row>
    <row r="490" s="12" customFormat="1" ht="22.8" customHeight="1">
      <c r="A490" s="12"/>
      <c r="B490" s="201"/>
      <c r="C490" s="202"/>
      <c r="D490" s="203" t="s">
        <v>77</v>
      </c>
      <c r="E490" s="215" t="s">
        <v>190</v>
      </c>
      <c r="F490" s="215" t="s">
        <v>918</v>
      </c>
      <c r="G490" s="202"/>
      <c r="H490" s="202"/>
      <c r="I490" s="205"/>
      <c r="J490" s="216">
        <f>BK490</f>
        <v>0</v>
      </c>
      <c r="K490" s="202"/>
      <c r="L490" s="207"/>
      <c r="M490" s="208"/>
      <c r="N490" s="209"/>
      <c r="O490" s="209"/>
      <c r="P490" s="210">
        <f>SUM(P491:P605)</f>
        <v>0</v>
      </c>
      <c r="Q490" s="209"/>
      <c r="R490" s="210">
        <f>SUM(R491:R605)</f>
        <v>606.80764941500001</v>
      </c>
      <c r="S490" s="209"/>
      <c r="T490" s="210">
        <f>SUM(T491:T605)</f>
        <v>121.82960400000002</v>
      </c>
      <c r="U490" s="211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2" t="s">
        <v>86</v>
      </c>
      <c r="AT490" s="213" t="s">
        <v>77</v>
      </c>
      <c r="AU490" s="213" t="s">
        <v>86</v>
      </c>
      <c r="AY490" s="212" t="s">
        <v>150</v>
      </c>
      <c r="BK490" s="214">
        <f>SUM(BK491:BK605)</f>
        <v>0</v>
      </c>
    </row>
    <row r="491" s="2" customFormat="1" ht="24.15" customHeight="1">
      <c r="A491" s="38"/>
      <c r="B491" s="39"/>
      <c r="C491" s="217" t="s">
        <v>919</v>
      </c>
      <c r="D491" s="217" t="s">
        <v>153</v>
      </c>
      <c r="E491" s="218" t="s">
        <v>920</v>
      </c>
      <c r="F491" s="219" t="s">
        <v>921</v>
      </c>
      <c r="G491" s="220" t="s">
        <v>587</v>
      </c>
      <c r="H491" s="221">
        <v>11</v>
      </c>
      <c r="I491" s="222"/>
      <c r="J491" s="223">
        <f>ROUND(I491*H491,2)</f>
        <v>0</v>
      </c>
      <c r="K491" s="219" t="s">
        <v>157</v>
      </c>
      <c r="L491" s="44"/>
      <c r="M491" s="224" t="s">
        <v>1</v>
      </c>
      <c r="N491" s="225" t="s">
        <v>43</v>
      </c>
      <c r="O491" s="91"/>
      <c r="P491" s="226">
        <f>O491*H491</f>
        <v>0</v>
      </c>
      <c r="Q491" s="226">
        <v>0.00069999999999999999</v>
      </c>
      <c r="R491" s="226">
        <f>Q491*H491</f>
        <v>0.0077000000000000002</v>
      </c>
      <c r="S491" s="226">
        <v>0</v>
      </c>
      <c r="T491" s="226">
        <f>S491*H491</f>
        <v>0</v>
      </c>
      <c r="U491" s="227" t="s">
        <v>1</v>
      </c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8" t="s">
        <v>167</v>
      </c>
      <c r="AT491" s="228" t="s">
        <v>153</v>
      </c>
      <c r="AU491" s="228" t="s">
        <v>88</v>
      </c>
      <c r="AY491" s="17" t="s">
        <v>150</v>
      </c>
      <c r="BE491" s="229">
        <f>IF(N491="základní",J491,0)</f>
        <v>0</v>
      </c>
      <c r="BF491" s="229">
        <f>IF(N491="snížená",J491,0)</f>
        <v>0</v>
      </c>
      <c r="BG491" s="229">
        <f>IF(N491="zákl. přenesená",J491,0)</f>
        <v>0</v>
      </c>
      <c r="BH491" s="229">
        <f>IF(N491="sníž. přenesená",J491,0)</f>
        <v>0</v>
      </c>
      <c r="BI491" s="229">
        <f>IF(N491="nulová",J491,0)</f>
        <v>0</v>
      </c>
      <c r="BJ491" s="17" t="s">
        <v>86</v>
      </c>
      <c r="BK491" s="229">
        <f>ROUND(I491*H491,2)</f>
        <v>0</v>
      </c>
      <c r="BL491" s="17" t="s">
        <v>167</v>
      </c>
      <c r="BM491" s="228" t="s">
        <v>922</v>
      </c>
    </row>
    <row r="492" s="14" customFormat="1">
      <c r="A492" s="14"/>
      <c r="B492" s="246"/>
      <c r="C492" s="247"/>
      <c r="D492" s="237" t="s">
        <v>220</v>
      </c>
      <c r="E492" s="248" t="s">
        <v>1</v>
      </c>
      <c r="F492" s="249" t="s">
        <v>923</v>
      </c>
      <c r="G492" s="247"/>
      <c r="H492" s="250">
        <v>11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4"/>
      <c r="U492" s="255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6" t="s">
        <v>220</v>
      </c>
      <c r="AU492" s="256" t="s">
        <v>88</v>
      </c>
      <c r="AV492" s="14" t="s">
        <v>88</v>
      </c>
      <c r="AW492" s="14" t="s">
        <v>34</v>
      </c>
      <c r="AX492" s="14" t="s">
        <v>86</v>
      </c>
      <c r="AY492" s="256" t="s">
        <v>150</v>
      </c>
    </row>
    <row r="493" s="2" customFormat="1" ht="24.15" customHeight="1">
      <c r="A493" s="38"/>
      <c r="B493" s="39"/>
      <c r="C493" s="217" t="s">
        <v>924</v>
      </c>
      <c r="D493" s="217" t="s">
        <v>153</v>
      </c>
      <c r="E493" s="218" t="s">
        <v>925</v>
      </c>
      <c r="F493" s="219" t="s">
        <v>926</v>
      </c>
      <c r="G493" s="220" t="s">
        <v>587</v>
      </c>
      <c r="H493" s="221">
        <v>1</v>
      </c>
      <c r="I493" s="222"/>
      <c r="J493" s="223">
        <f>ROUND(I493*H493,2)</f>
        <v>0</v>
      </c>
      <c r="K493" s="219" t="s">
        <v>157</v>
      </c>
      <c r="L493" s="44"/>
      <c r="M493" s="224" t="s">
        <v>1</v>
      </c>
      <c r="N493" s="225" t="s">
        <v>43</v>
      </c>
      <c r="O493" s="91"/>
      <c r="P493" s="226">
        <f>O493*H493</f>
        <v>0</v>
      </c>
      <c r="Q493" s="226">
        <v>1.0000000000000001E-05</v>
      </c>
      <c r="R493" s="226">
        <f>Q493*H493</f>
        <v>1.0000000000000001E-05</v>
      </c>
      <c r="S493" s="226">
        <v>0</v>
      </c>
      <c r="T493" s="226">
        <f>S493*H493</f>
        <v>0</v>
      </c>
      <c r="U493" s="227" t="s">
        <v>1</v>
      </c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8" t="s">
        <v>167</v>
      </c>
      <c r="AT493" s="228" t="s">
        <v>153</v>
      </c>
      <c r="AU493" s="228" t="s">
        <v>88</v>
      </c>
      <c r="AY493" s="17" t="s">
        <v>150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7" t="s">
        <v>86</v>
      </c>
      <c r="BK493" s="229">
        <f>ROUND(I493*H493,2)</f>
        <v>0</v>
      </c>
      <c r="BL493" s="17" t="s">
        <v>167</v>
      </c>
      <c r="BM493" s="228" t="s">
        <v>927</v>
      </c>
    </row>
    <row r="494" s="14" customFormat="1">
      <c r="A494" s="14"/>
      <c r="B494" s="246"/>
      <c r="C494" s="247"/>
      <c r="D494" s="237" t="s">
        <v>220</v>
      </c>
      <c r="E494" s="248" t="s">
        <v>1</v>
      </c>
      <c r="F494" s="249" t="s">
        <v>86</v>
      </c>
      <c r="G494" s="247"/>
      <c r="H494" s="250">
        <v>1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4"/>
      <c r="U494" s="255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220</v>
      </c>
      <c r="AU494" s="256" t="s">
        <v>88</v>
      </c>
      <c r="AV494" s="14" t="s">
        <v>88</v>
      </c>
      <c r="AW494" s="14" t="s">
        <v>34</v>
      </c>
      <c r="AX494" s="14" t="s">
        <v>86</v>
      </c>
      <c r="AY494" s="256" t="s">
        <v>150</v>
      </c>
    </row>
    <row r="495" s="2" customFormat="1" ht="16.5" customHeight="1">
      <c r="A495" s="38"/>
      <c r="B495" s="39"/>
      <c r="C495" s="268" t="s">
        <v>928</v>
      </c>
      <c r="D495" s="268" t="s">
        <v>417</v>
      </c>
      <c r="E495" s="269" t="s">
        <v>929</v>
      </c>
      <c r="F495" s="270" t="s">
        <v>930</v>
      </c>
      <c r="G495" s="271" t="s">
        <v>587</v>
      </c>
      <c r="H495" s="272">
        <v>1</v>
      </c>
      <c r="I495" s="273"/>
      <c r="J495" s="274">
        <f>ROUND(I495*H495,2)</f>
        <v>0</v>
      </c>
      <c r="K495" s="270" t="s">
        <v>157</v>
      </c>
      <c r="L495" s="275"/>
      <c r="M495" s="276" t="s">
        <v>1</v>
      </c>
      <c r="N495" s="277" t="s">
        <v>43</v>
      </c>
      <c r="O495" s="91"/>
      <c r="P495" s="226">
        <f>O495*H495</f>
        <v>0</v>
      </c>
      <c r="Q495" s="226">
        <v>0.0040000000000000001</v>
      </c>
      <c r="R495" s="226">
        <f>Q495*H495</f>
        <v>0.0040000000000000001</v>
      </c>
      <c r="S495" s="226">
        <v>0</v>
      </c>
      <c r="T495" s="226">
        <f>S495*H495</f>
        <v>0</v>
      </c>
      <c r="U495" s="227" t="s">
        <v>1</v>
      </c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8" t="s">
        <v>185</v>
      </c>
      <c r="AT495" s="228" t="s">
        <v>417</v>
      </c>
      <c r="AU495" s="228" t="s">
        <v>88</v>
      </c>
      <c r="AY495" s="17" t="s">
        <v>150</v>
      </c>
      <c r="BE495" s="229">
        <f>IF(N495="základní",J495,0)</f>
        <v>0</v>
      </c>
      <c r="BF495" s="229">
        <f>IF(N495="snížená",J495,0)</f>
        <v>0</v>
      </c>
      <c r="BG495" s="229">
        <f>IF(N495="zákl. přenesená",J495,0)</f>
        <v>0</v>
      </c>
      <c r="BH495" s="229">
        <f>IF(N495="sníž. přenesená",J495,0)</f>
        <v>0</v>
      </c>
      <c r="BI495" s="229">
        <f>IF(N495="nulová",J495,0)</f>
        <v>0</v>
      </c>
      <c r="BJ495" s="17" t="s">
        <v>86</v>
      </c>
      <c r="BK495" s="229">
        <f>ROUND(I495*H495,2)</f>
        <v>0</v>
      </c>
      <c r="BL495" s="17" t="s">
        <v>167</v>
      </c>
      <c r="BM495" s="228" t="s">
        <v>931</v>
      </c>
    </row>
    <row r="496" s="14" customFormat="1">
      <c r="A496" s="14"/>
      <c r="B496" s="246"/>
      <c r="C496" s="247"/>
      <c r="D496" s="237" t="s">
        <v>220</v>
      </c>
      <c r="E496" s="248" t="s">
        <v>1</v>
      </c>
      <c r="F496" s="249" t="s">
        <v>86</v>
      </c>
      <c r="G496" s="247"/>
      <c r="H496" s="250">
        <v>1</v>
      </c>
      <c r="I496" s="251"/>
      <c r="J496" s="247"/>
      <c r="K496" s="247"/>
      <c r="L496" s="252"/>
      <c r="M496" s="253"/>
      <c r="N496" s="254"/>
      <c r="O496" s="254"/>
      <c r="P496" s="254"/>
      <c r="Q496" s="254"/>
      <c r="R496" s="254"/>
      <c r="S496" s="254"/>
      <c r="T496" s="254"/>
      <c r="U496" s="255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6" t="s">
        <v>220</v>
      </c>
      <c r="AU496" s="256" t="s">
        <v>88</v>
      </c>
      <c r="AV496" s="14" t="s">
        <v>88</v>
      </c>
      <c r="AW496" s="14" t="s">
        <v>34</v>
      </c>
      <c r="AX496" s="14" t="s">
        <v>86</v>
      </c>
      <c r="AY496" s="256" t="s">
        <v>150</v>
      </c>
    </row>
    <row r="497" s="2" customFormat="1" ht="16.5" customHeight="1">
      <c r="A497" s="38"/>
      <c r="B497" s="39"/>
      <c r="C497" s="268" t="s">
        <v>932</v>
      </c>
      <c r="D497" s="268" t="s">
        <v>417</v>
      </c>
      <c r="E497" s="269" t="s">
        <v>933</v>
      </c>
      <c r="F497" s="270" t="s">
        <v>934</v>
      </c>
      <c r="G497" s="271" t="s">
        <v>587</v>
      </c>
      <c r="H497" s="272">
        <v>1</v>
      </c>
      <c r="I497" s="273"/>
      <c r="J497" s="274">
        <f>ROUND(I497*H497,2)</f>
        <v>0</v>
      </c>
      <c r="K497" s="270" t="s">
        <v>157</v>
      </c>
      <c r="L497" s="275"/>
      <c r="M497" s="276" t="s">
        <v>1</v>
      </c>
      <c r="N497" s="277" t="s">
        <v>43</v>
      </c>
      <c r="O497" s="91"/>
      <c r="P497" s="226">
        <f>O497*H497</f>
        <v>0</v>
      </c>
      <c r="Q497" s="226">
        <v>0.0040000000000000001</v>
      </c>
      <c r="R497" s="226">
        <f>Q497*H497</f>
        <v>0.0040000000000000001</v>
      </c>
      <c r="S497" s="226">
        <v>0</v>
      </c>
      <c r="T497" s="226">
        <f>S497*H497</f>
        <v>0</v>
      </c>
      <c r="U497" s="227" t="s">
        <v>1</v>
      </c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8" t="s">
        <v>185</v>
      </c>
      <c r="AT497" s="228" t="s">
        <v>417</v>
      </c>
      <c r="AU497" s="228" t="s">
        <v>88</v>
      </c>
      <c r="AY497" s="17" t="s">
        <v>150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7" t="s">
        <v>86</v>
      </c>
      <c r="BK497" s="229">
        <f>ROUND(I497*H497,2)</f>
        <v>0</v>
      </c>
      <c r="BL497" s="17" t="s">
        <v>167</v>
      </c>
      <c r="BM497" s="228" t="s">
        <v>935</v>
      </c>
    </row>
    <row r="498" s="2" customFormat="1" ht="24.15" customHeight="1">
      <c r="A498" s="38"/>
      <c r="B498" s="39"/>
      <c r="C498" s="268" t="s">
        <v>936</v>
      </c>
      <c r="D498" s="268" t="s">
        <v>417</v>
      </c>
      <c r="E498" s="269" t="s">
        <v>937</v>
      </c>
      <c r="F498" s="270" t="s">
        <v>938</v>
      </c>
      <c r="G498" s="271" t="s">
        <v>587</v>
      </c>
      <c r="H498" s="272">
        <v>4</v>
      </c>
      <c r="I498" s="273"/>
      <c r="J498" s="274">
        <f>ROUND(I498*H498,2)</f>
        <v>0</v>
      </c>
      <c r="K498" s="270" t="s">
        <v>157</v>
      </c>
      <c r="L498" s="275"/>
      <c r="M498" s="276" t="s">
        <v>1</v>
      </c>
      <c r="N498" s="277" t="s">
        <v>43</v>
      </c>
      <c r="O498" s="91"/>
      <c r="P498" s="226">
        <f>O498*H498</f>
        <v>0</v>
      </c>
      <c r="Q498" s="226">
        <v>0.0035000000000000001</v>
      </c>
      <c r="R498" s="226">
        <f>Q498*H498</f>
        <v>0.014</v>
      </c>
      <c r="S498" s="226">
        <v>0</v>
      </c>
      <c r="T498" s="226">
        <f>S498*H498</f>
        <v>0</v>
      </c>
      <c r="U498" s="227" t="s">
        <v>1</v>
      </c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8" t="s">
        <v>185</v>
      </c>
      <c r="AT498" s="228" t="s">
        <v>417</v>
      </c>
      <c r="AU498" s="228" t="s">
        <v>88</v>
      </c>
      <c r="AY498" s="17" t="s">
        <v>150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7" t="s">
        <v>86</v>
      </c>
      <c r="BK498" s="229">
        <f>ROUND(I498*H498,2)</f>
        <v>0</v>
      </c>
      <c r="BL498" s="17" t="s">
        <v>167</v>
      </c>
      <c r="BM498" s="228" t="s">
        <v>939</v>
      </c>
    </row>
    <row r="499" s="14" customFormat="1">
      <c r="A499" s="14"/>
      <c r="B499" s="246"/>
      <c r="C499" s="247"/>
      <c r="D499" s="237" t="s">
        <v>220</v>
      </c>
      <c r="E499" s="248" t="s">
        <v>1</v>
      </c>
      <c r="F499" s="249" t="s">
        <v>940</v>
      </c>
      <c r="G499" s="247"/>
      <c r="H499" s="250">
        <v>4</v>
      </c>
      <c r="I499" s="251"/>
      <c r="J499" s="247"/>
      <c r="K499" s="247"/>
      <c r="L499" s="252"/>
      <c r="M499" s="253"/>
      <c r="N499" s="254"/>
      <c r="O499" s="254"/>
      <c r="P499" s="254"/>
      <c r="Q499" s="254"/>
      <c r="R499" s="254"/>
      <c r="S499" s="254"/>
      <c r="T499" s="254"/>
      <c r="U499" s="255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6" t="s">
        <v>220</v>
      </c>
      <c r="AU499" s="256" t="s">
        <v>88</v>
      </c>
      <c r="AV499" s="14" t="s">
        <v>88</v>
      </c>
      <c r="AW499" s="14" t="s">
        <v>34</v>
      </c>
      <c r="AX499" s="14" t="s">
        <v>86</v>
      </c>
      <c r="AY499" s="256" t="s">
        <v>150</v>
      </c>
    </row>
    <row r="500" s="2" customFormat="1" ht="24.15" customHeight="1">
      <c r="A500" s="38"/>
      <c r="B500" s="39"/>
      <c r="C500" s="268" t="s">
        <v>941</v>
      </c>
      <c r="D500" s="268" t="s">
        <v>417</v>
      </c>
      <c r="E500" s="269" t="s">
        <v>942</v>
      </c>
      <c r="F500" s="270" t="s">
        <v>943</v>
      </c>
      <c r="G500" s="271" t="s">
        <v>587</v>
      </c>
      <c r="H500" s="272">
        <v>1</v>
      </c>
      <c r="I500" s="273"/>
      <c r="J500" s="274">
        <f>ROUND(I500*H500,2)</f>
        <v>0</v>
      </c>
      <c r="K500" s="270" t="s">
        <v>157</v>
      </c>
      <c r="L500" s="275"/>
      <c r="M500" s="276" t="s">
        <v>1</v>
      </c>
      <c r="N500" s="277" t="s">
        <v>43</v>
      </c>
      <c r="O500" s="91"/>
      <c r="P500" s="226">
        <f>O500*H500</f>
        <v>0</v>
      </c>
      <c r="Q500" s="226">
        <v>0.010999999999999999</v>
      </c>
      <c r="R500" s="226">
        <f>Q500*H500</f>
        <v>0.010999999999999999</v>
      </c>
      <c r="S500" s="226">
        <v>0</v>
      </c>
      <c r="T500" s="226">
        <f>S500*H500</f>
        <v>0</v>
      </c>
      <c r="U500" s="227" t="s">
        <v>1</v>
      </c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8" t="s">
        <v>185</v>
      </c>
      <c r="AT500" s="228" t="s">
        <v>417</v>
      </c>
      <c r="AU500" s="228" t="s">
        <v>88</v>
      </c>
      <c r="AY500" s="17" t="s">
        <v>150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17" t="s">
        <v>86</v>
      </c>
      <c r="BK500" s="229">
        <f>ROUND(I500*H500,2)</f>
        <v>0</v>
      </c>
      <c r="BL500" s="17" t="s">
        <v>167</v>
      </c>
      <c r="BM500" s="228" t="s">
        <v>944</v>
      </c>
    </row>
    <row r="501" s="2" customFormat="1" ht="16.5" customHeight="1">
      <c r="A501" s="38"/>
      <c r="B501" s="39"/>
      <c r="C501" s="268" t="s">
        <v>945</v>
      </c>
      <c r="D501" s="268" t="s">
        <v>417</v>
      </c>
      <c r="E501" s="269" t="s">
        <v>946</v>
      </c>
      <c r="F501" s="270" t="s">
        <v>947</v>
      </c>
      <c r="G501" s="271" t="s">
        <v>587</v>
      </c>
      <c r="H501" s="272">
        <v>2</v>
      </c>
      <c r="I501" s="273"/>
      <c r="J501" s="274">
        <f>ROUND(I501*H501,2)</f>
        <v>0</v>
      </c>
      <c r="K501" s="270" t="s">
        <v>157</v>
      </c>
      <c r="L501" s="275"/>
      <c r="M501" s="276" t="s">
        <v>1</v>
      </c>
      <c r="N501" s="277" t="s">
        <v>43</v>
      </c>
      <c r="O501" s="91"/>
      <c r="P501" s="226">
        <f>O501*H501</f>
        <v>0</v>
      </c>
      <c r="Q501" s="226">
        <v>0.0016999999999999999</v>
      </c>
      <c r="R501" s="226">
        <f>Q501*H501</f>
        <v>0.0033999999999999998</v>
      </c>
      <c r="S501" s="226">
        <v>0</v>
      </c>
      <c r="T501" s="226">
        <f>S501*H501</f>
        <v>0</v>
      </c>
      <c r="U501" s="227" t="s">
        <v>1</v>
      </c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8" t="s">
        <v>185</v>
      </c>
      <c r="AT501" s="228" t="s">
        <v>417</v>
      </c>
      <c r="AU501" s="228" t="s">
        <v>88</v>
      </c>
      <c r="AY501" s="17" t="s">
        <v>150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17" t="s">
        <v>86</v>
      </c>
      <c r="BK501" s="229">
        <f>ROUND(I501*H501,2)</f>
        <v>0</v>
      </c>
      <c r="BL501" s="17" t="s">
        <v>167</v>
      </c>
      <c r="BM501" s="228" t="s">
        <v>948</v>
      </c>
    </row>
    <row r="502" s="14" customFormat="1">
      <c r="A502" s="14"/>
      <c r="B502" s="246"/>
      <c r="C502" s="247"/>
      <c r="D502" s="237" t="s">
        <v>220</v>
      </c>
      <c r="E502" s="248" t="s">
        <v>1</v>
      </c>
      <c r="F502" s="249" t="s">
        <v>949</v>
      </c>
      <c r="G502" s="247"/>
      <c r="H502" s="250">
        <v>2</v>
      </c>
      <c r="I502" s="251"/>
      <c r="J502" s="247"/>
      <c r="K502" s="247"/>
      <c r="L502" s="252"/>
      <c r="M502" s="253"/>
      <c r="N502" s="254"/>
      <c r="O502" s="254"/>
      <c r="P502" s="254"/>
      <c r="Q502" s="254"/>
      <c r="R502" s="254"/>
      <c r="S502" s="254"/>
      <c r="T502" s="254"/>
      <c r="U502" s="255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6" t="s">
        <v>220</v>
      </c>
      <c r="AU502" s="256" t="s">
        <v>88</v>
      </c>
      <c r="AV502" s="14" t="s">
        <v>88</v>
      </c>
      <c r="AW502" s="14" t="s">
        <v>34</v>
      </c>
      <c r="AX502" s="14" t="s">
        <v>86</v>
      </c>
      <c r="AY502" s="256" t="s">
        <v>150</v>
      </c>
    </row>
    <row r="503" s="2" customFormat="1" ht="21.75" customHeight="1">
      <c r="A503" s="38"/>
      <c r="B503" s="39"/>
      <c r="C503" s="268" t="s">
        <v>950</v>
      </c>
      <c r="D503" s="268" t="s">
        <v>417</v>
      </c>
      <c r="E503" s="269" t="s">
        <v>951</v>
      </c>
      <c r="F503" s="270" t="s">
        <v>952</v>
      </c>
      <c r="G503" s="271" t="s">
        <v>587</v>
      </c>
      <c r="H503" s="272">
        <v>2</v>
      </c>
      <c r="I503" s="273"/>
      <c r="J503" s="274">
        <f>ROUND(I503*H503,2)</f>
        <v>0</v>
      </c>
      <c r="K503" s="270" t="s">
        <v>157</v>
      </c>
      <c r="L503" s="275"/>
      <c r="M503" s="276" t="s">
        <v>1</v>
      </c>
      <c r="N503" s="277" t="s">
        <v>43</v>
      </c>
      <c r="O503" s="91"/>
      <c r="P503" s="226">
        <f>O503*H503</f>
        <v>0</v>
      </c>
      <c r="Q503" s="226">
        <v>0.00089999999999999998</v>
      </c>
      <c r="R503" s="226">
        <f>Q503*H503</f>
        <v>0.0018</v>
      </c>
      <c r="S503" s="226">
        <v>0</v>
      </c>
      <c r="T503" s="226">
        <f>S503*H503</f>
        <v>0</v>
      </c>
      <c r="U503" s="227" t="s">
        <v>1</v>
      </c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8" t="s">
        <v>185</v>
      </c>
      <c r="AT503" s="228" t="s">
        <v>417</v>
      </c>
      <c r="AU503" s="228" t="s">
        <v>88</v>
      </c>
      <c r="AY503" s="17" t="s">
        <v>150</v>
      </c>
      <c r="BE503" s="229">
        <f>IF(N503="základní",J503,0)</f>
        <v>0</v>
      </c>
      <c r="BF503" s="229">
        <f>IF(N503="snížená",J503,0)</f>
        <v>0</v>
      </c>
      <c r="BG503" s="229">
        <f>IF(N503="zákl. přenesená",J503,0)</f>
        <v>0</v>
      </c>
      <c r="BH503" s="229">
        <f>IF(N503="sníž. přenesená",J503,0)</f>
        <v>0</v>
      </c>
      <c r="BI503" s="229">
        <f>IF(N503="nulová",J503,0)</f>
        <v>0</v>
      </c>
      <c r="BJ503" s="17" t="s">
        <v>86</v>
      </c>
      <c r="BK503" s="229">
        <f>ROUND(I503*H503,2)</f>
        <v>0</v>
      </c>
      <c r="BL503" s="17" t="s">
        <v>167</v>
      </c>
      <c r="BM503" s="228" t="s">
        <v>953</v>
      </c>
    </row>
    <row r="504" s="2" customFormat="1" ht="24.15" customHeight="1">
      <c r="A504" s="38"/>
      <c r="B504" s="39"/>
      <c r="C504" s="217" t="s">
        <v>954</v>
      </c>
      <c r="D504" s="217" t="s">
        <v>153</v>
      </c>
      <c r="E504" s="218" t="s">
        <v>955</v>
      </c>
      <c r="F504" s="219" t="s">
        <v>956</v>
      </c>
      <c r="G504" s="220" t="s">
        <v>587</v>
      </c>
      <c r="H504" s="221">
        <v>8</v>
      </c>
      <c r="I504" s="222"/>
      <c r="J504" s="223">
        <f>ROUND(I504*H504,2)</f>
        <v>0</v>
      </c>
      <c r="K504" s="219" t="s">
        <v>157</v>
      </c>
      <c r="L504" s="44"/>
      <c r="M504" s="224" t="s">
        <v>1</v>
      </c>
      <c r="N504" s="225" t="s">
        <v>43</v>
      </c>
      <c r="O504" s="91"/>
      <c r="P504" s="226">
        <f>O504*H504</f>
        <v>0</v>
      </c>
      <c r="Q504" s="226">
        <v>0.109405</v>
      </c>
      <c r="R504" s="226">
        <f>Q504*H504</f>
        <v>0.87524000000000002</v>
      </c>
      <c r="S504" s="226">
        <v>0</v>
      </c>
      <c r="T504" s="226">
        <f>S504*H504</f>
        <v>0</v>
      </c>
      <c r="U504" s="227" t="s">
        <v>1</v>
      </c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8" t="s">
        <v>167</v>
      </c>
      <c r="AT504" s="228" t="s">
        <v>153</v>
      </c>
      <c r="AU504" s="228" t="s">
        <v>88</v>
      </c>
      <c r="AY504" s="17" t="s">
        <v>150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17" t="s">
        <v>86</v>
      </c>
      <c r="BK504" s="229">
        <f>ROUND(I504*H504,2)</f>
        <v>0</v>
      </c>
      <c r="BL504" s="17" t="s">
        <v>167</v>
      </c>
      <c r="BM504" s="228" t="s">
        <v>957</v>
      </c>
    </row>
    <row r="505" s="14" customFormat="1">
      <c r="A505" s="14"/>
      <c r="B505" s="246"/>
      <c r="C505" s="247"/>
      <c r="D505" s="237" t="s">
        <v>220</v>
      </c>
      <c r="E505" s="248" t="s">
        <v>1</v>
      </c>
      <c r="F505" s="249" t="s">
        <v>958</v>
      </c>
      <c r="G505" s="247"/>
      <c r="H505" s="250">
        <v>8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4"/>
      <c r="U505" s="255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6" t="s">
        <v>220</v>
      </c>
      <c r="AU505" s="256" t="s">
        <v>88</v>
      </c>
      <c r="AV505" s="14" t="s">
        <v>88</v>
      </c>
      <c r="AW505" s="14" t="s">
        <v>34</v>
      </c>
      <c r="AX505" s="14" t="s">
        <v>86</v>
      </c>
      <c r="AY505" s="256" t="s">
        <v>150</v>
      </c>
    </row>
    <row r="506" s="2" customFormat="1" ht="21.75" customHeight="1">
      <c r="A506" s="38"/>
      <c r="B506" s="39"/>
      <c r="C506" s="268" t="s">
        <v>959</v>
      </c>
      <c r="D506" s="268" t="s">
        <v>417</v>
      </c>
      <c r="E506" s="269" t="s">
        <v>960</v>
      </c>
      <c r="F506" s="270" t="s">
        <v>961</v>
      </c>
      <c r="G506" s="271" t="s">
        <v>587</v>
      </c>
      <c r="H506" s="272">
        <v>6</v>
      </c>
      <c r="I506" s="273"/>
      <c r="J506" s="274">
        <f>ROUND(I506*H506,2)</f>
        <v>0</v>
      </c>
      <c r="K506" s="270" t="s">
        <v>157</v>
      </c>
      <c r="L506" s="275"/>
      <c r="M506" s="276" t="s">
        <v>1</v>
      </c>
      <c r="N506" s="277" t="s">
        <v>43</v>
      </c>
      <c r="O506" s="91"/>
      <c r="P506" s="226">
        <f>O506*H506</f>
        <v>0</v>
      </c>
      <c r="Q506" s="226">
        <v>0.0025000000000000001</v>
      </c>
      <c r="R506" s="226">
        <f>Q506*H506</f>
        <v>0.014999999999999999</v>
      </c>
      <c r="S506" s="226">
        <v>0</v>
      </c>
      <c r="T506" s="226">
        <f>S506*H506</f>
        <v>0</v>
      </c>
      <c r="U506" s="227" t="s">
        <v>1</v>
      </c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8" t="s">
        <v>185</v>
      </c>
      <c r="AT506" s="228" t="s">
        <v>417</v>
      </c>
      <c r="AU506" s="228" t="s">
        <v>88</v>
      </c>
      <c r="AY506" s="17" t="s">
        <v>150</v>
      </c>
      <c r="BE506" s="229">
        <f>IF(N506="základní",J506,0)</f>
        <v>0</v>
      </c>
      <c r="BF506" s="229">
        <f>IF(N506="snížená",J506,0)</f>
        <v>0</v>
      </c>
      <c r="BG506" s="229">
        <f>IF(N506="zákl. přenesená",J506,0)</f>
        <v>0</v>
      </c>
      <c r="BH506" s="229">
        <f>IF(N506="sníž. přenesená",J506,0)</f>
        <v>0</v>
      </c>
      <c r="BI506" s="229">
        <f>IF(N506="nulová",J506,0)</f>
        <v>0</v>
      </c>
      <c r="BJ506" s="17" t="s">
        <v>86</v>
      </c>
      <c r="BK506" s="229">
        <f>ROUND(I506*H506,2)</f>
        <v>0</v>
      </c>
      <c r="BL506" s="17" t="s">
        <v>167</v>
      </c>
      <c r="BM506" s="228" t="s">
        <v>962</v>
      </c>
    </row>
    <row r="507" s="14" customFormat="1">
      <c r="A507" s="14"/>
      <c r="B507" s="246"/>
      <c r="C507" s="247"/>
      <c r="D507" s="237" t="s">
        <v>220</v>
      </c>
      <c r="E507" s="248" t="s">
        <v>1</v>
      </c>
      <c r="F507" s="249" t="s">
        <v>963</v>
      </c>
      <c r="G507" s="247"/>
      <c r="H507" s="250">
        <v>6</v>
      </c>
      <c r="I507" s="251"/>
      <c r="J507" s="247"/>
      <c r="K507" s="247"/>
      <c r="L507" s="252"/>
      <c r="M507" s="253"/>
      <c r="N507" s="254"/>
      <c r="O507" s="254"/>
      <c r="P507" s="254"/>
      <c r="Q507" s="254"/>
      <c r="R507" s="254"/>
      <c r="S507" s="254"/>
      <c r="T507" s="254"/>
      <c r="U507" s="255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6" t="s">
        <v>220</v>
      </c>
      <c r="AU507" s="256" t="s">
        <v>88</v>
      </c>
      <c r="AV507" s="14" t="s">
        <v>88</v>
      </c>
      <c r="AW507" s="14" t="s">
        <v>34</v>
      </c>
      <c r="AX507" s="14" t="s">
        <v>86</v>
      </c>
      <c r="AY507" s="256" t="s">
        <v>150</v>
      </c>
    </row>
    <row r="508" s="2" customFormat="1" ht="16.5" customHeight="1">
      <c r="A508" s="38"/>
      <c r="B508" s="39"/>
      <c r="C508" s="268" t="s">
        <v>964</v>
      </c>
      <c r="D508" s="268" t="s">
        <v>417</v>
      </c>
      <c r="E508" s="269" t="s">
        <v>965</v>
      </c>
      <c r="F508" s="270" t="s">
        <v>966</v>
      </c>
      <c r="G508" s="271" t="s">
        <v>587</v>
      </c>
      <c r="H508" s="272">
        <v>8</v>
      </c>
      <c r="I508" s="273"/>
      <c r="J508" s="274">
        <f>ROUND(I508*H508,2)</f>
        <v>0</v>
      </c>
      <c r="K508" s="270" t="s">
        <v>157</v>
      </c>
      <c r="L508" s="275"/>
      <c r="M508" s="276" t="s">
        <v>1</v>
      </c>
      <c r="N508" s="277" t="s">
        <v>43</v>
      </c>
      <c r="O508" s="91"/>
      <c r="P508" s="226">
        <f>O508*H508</f>
        <v>0</v>
      </c>
      <c r="Q508" s="226">
        <v>0.0030000000000000001</v>
      </c>
      <c r="R508" s="226">
        <f>Q508*H508</f>
        <v>0.024</v>
      </c>
      <c r="S508" s="226">
        <v>0</v>
      </c>
      <c r="T508" s="226">
        <f>S508*H508</f>
        <v>0</v>
      </c>
      <c r="U508" s="227" t="s">
        <v>1</v>
      </c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8" t="s">
        <v>185</v>
      </c>
      <c r="AT508" s="228" t="s">
        <v>417</v>
      </c>
      <c r="AU508" s="228" t="s">
        <v>88</v>
      </c>
      <c r="AY508" s="17" t="s">
        <v>150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17" t="s">
        <v>86</v>
      </c>
      <c r="BK508" s="229">
        <f>ROUND(I508*H508,2)</f>
        <v>0</v>
      </c>
      <c r="BL508" s="17" t="s">
        <v>167</v>
      </c>
      <c r="BM508" s="228" t="s">
        <v>967</v>
      </c>
    </row>
    <row r="509" s="14" customFormat="1">
      <c r="A509" s="14"/>
      <c r="B509" s="246"/>
      <c r="C509" s="247"/>
      <c r="D509" s="237" t="s">
        <v>220</v>
      </c>
      <c r="E509" s="248" t="s">
        <v>1</v>
      </c>
      <c r="F509" s="249" t="s">
        <v>958</v>
      </c>
      <c r="G509" s="247"/>
      <c r="H509" s="250">
        <v>8</v>
      </c>
      <c r="I509" s="251"/>
      <c r="J509" s="247"/>
      <c r="K509" s="247"/>
      <c r="L509" s="252"/>
      <c r="M509" s="253"/>
      <c r="N509" s="254"/>
      <c r="O509" s="254"/>
      <c r="P509" s="254"/>
      <c r="Q509" s="254"/>
      <c r="R509" s="254"/>
      <c r="S509" s="254"/>
      <c r="T509" s="254"/>
      <c r="U509" s="255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6" t="s">
        <v>220</v>
      </c>
      <c r="AU509" s="256" t="s">
        <v>88</v>
      </c>
      <c r="AV509" s="14" t="s">
        <v>88</v>
      </c>
      <c r="AW509" s="14" t="s">
        <v>34</v>
      </c>
      <c r="AX509" s="14" t="s">
        <v>86</v>
      </c>
      <c r="AY509" s="256" t="s">
        <v>150</v>
      </c>
    </row>
    <row r="510" s="2" customFormat="1" ht="24.15" customHeight="1">
      <c r="A510" s="38"/>
      <c r="B510" s="39"/>
      <c r="C510" s="217" t="s">
        <v>968</v>
      </c>
      <c r="D510" s="217" t="s">
        <v>153</v>
      </c>
      <c r="E510" s="218" t="s">
        <v>969</v>
      </c>
      <c r="F510" s="219" t="s">
        <v>970</v>
      </c>
      <c r="G510" s="220" t="s">
        <v>253</v>
      </c>
      <c r="H510" s="221">
        <v>3</v>
      </c>
      <c r="I510" s="222"/>
      <c r="J510" s="223">
        <f>ROUND(I510*H510,2)</f>
        <v>0</v>
      </c>
      <c r="K510" s="219" t="s">
        <v>157</v>
      </c>
      <c r="L510" s="44"/>
      <c r="M510" s="224" t="s">
        <v>1</v>
      </c>
      <c r="N510" s="225" t="s">
        <v>43</v>
      </c>
      <c r="O510" s="91"/>
      <c r="P510" s="226">
        <f>O510*H510</f>
        <v>0</v>
      </c>
      <c r="Q510" s="226">
        <v>0.58896999999999999</v>
      </c>
      <c r="R510" s="226">
        <f>Q510*H510</f>
        <v>1.76691</v>
      </c>
      <c r="S510" s="226">
        <v>0</v>
      </c>
      <c r="T510" s="226">
        <f>S510*H510</f>
        <v>0</v>
      </c>
      <c r="U510" s="227" t="s">
        <v>1</v>
      </c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8" t="s">
        <v>167</v>
      </c>
      <c r="AT510" s="228" t="s">
        <v>153</v>
      </c>
      <c r="AU510" s="228" t="s">
        <v>88</v>
      </c>
      <c r="AY510" s="17" t="s">
        <v>150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17" t="s">
        <v>86</v>
      </c>
      <c r="BK510" s="229">
        <f>ROUND(I510*H510,2)</f>
        <v>0</v>
      </c>
      <c r="BL510" s="17" t="s">
        <v>167</v>
      </c>
      <c r="BM510" s="228" t="s">
        <v>971</v>
      </c>
    </row>
    <row r="511" s="2" customFormat="1" ht="16.5" customHeight="1">
      <c r="A511" s="38"/>
      <c r="B511" s="39"/>
      <c r="C511" s="268" t="s">
        <v>972</v>
      </c>
      <c r="D511" s="268" t="s">
        <v>417</v>
      </c>
      <c r="E511" s="269" t="s">
        <v>973</v>
      </c>
      <c r="F511" s="270" t="s">
        <v>974</v>
      </c>
      <c r="G511" s="271" t="s">
        <v>253</v>
      </c>
      <c r="H511" s="272">
        <v>3.0299999999999998</v>
      </c>
      <c r="I511" s="273"/>
      <c r="J511" s="274">
        <f>ROUND(I511*H511,2)</f>
        <v>0</v>
      </c>
      <c r="K511" s="270" t="s">
        <v>157</v>
      </c>
      <c r="L511" s="275"/>
      <c r="M511" s="276" t="s">
        <v>1</v>
      </c>
      <c r="N511" s="277" t="s">
        <v>43</v>
      </c>
      <c r="O511" s="91"/>
      <c r="P511" s="226">
        <f>O511*H511</f>
        <v>0</v>
      </c>
      <c r="Q511" s="226">
        <v>0.21440000000000001</v>
      </c>
      <c r="R511" s="226">
        <f>Q511*H511</f>
        <v>0.64963199999999999</v>
      </c>
      <c r="S511" s="226">
        <v>0</v>
      </c>
      <c r="T511" s="226">
        <f>S511*H511</f>
        <v>0</v>
      </c>
      <c r="U511" s="227" t="s">
        <v>1</v>
      </c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8" t="s">
        <v>185</v>
      </c>
      <c r="AT511" s="228" t="s">
        <v>417</v>
      </c>
      <c r="AU511" s="228" t="s">
        <v>88</v>
      </c>
      <c r="AY511" s="17" t="s">
        <v>150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7" t="s">
        <v>86</v>
      </c>
      <c r="BK511" s="229">
        <f>ROUND(I511*H511,2)</f>
        <v>0</v>
      </c>
      <c r="BL511" s="17" t="s">
        <v>167</v>
      </c>
      <c r="BM511" s="228" t="s">
        <v>975</v>
      </c>
    </row>
    <row r="512" s="14" customFormat="1">
      <c r="A512" s="14"/>
      <c r="B512" s="246"/>
      <c r="C512" s="247"/>
      <c r="D512" s="237" t="s">
        <v>220</v>
      </c>
      <c r="E512" s="247"/>
      <c r="F512" s="249" t="s">
        <v>976</v>
      </c>
      <c r="G512" s="247"/>
      <c r="H512" s="250">
        <v>3.0299999999999998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4"/>
      <c r="U512" s="255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6" t="s">
        <v>220</v>
      </c>
      <c r="AU512" s="256" t="s">
        <v>88</v>
      </c>
      <c r="AV512" s="14" t="s">
        <v>88</v>
      </c>
      <c r="AW512" s="14" t="s">
        <v>4</v>
      </c>
      <c r="AX512" s="14" t="s">
        <v>86</v>
      </c>
      <c r="AY512" s="256" t="s">
        <v>150</v>
      </c>
    </row>
    <row r="513" s="2" customFormat="1" ht="24.15" customHeight="1">
      <c r="A513" s="38"/>
      <c r="B513" s="39"/>
      <c r="C513" s="217" t="s">
        <v>977</v>
      </c>
      <c r="D513" s="217" t="s">
        <v>153</v>
      </c>
      <c r="E513" s="218" t="s">
        <v>978</v>
      </c>
      <c r="F513" s="219" t="s">
        <v>979</v>
      </c>
      <c r="G513" s="220" t="s">
        <v>284</v>
      </c>
      <c r="H513" s="221">
        <v>1.44</v>
      </c>
      <c r="I513" s="222"/>
      <c r="J513" s="223">
        <f>ROUND(I513*H513,2)</f>
        <v>0</v>
      </c>
      <c r="K513" s="219" t="s">
        <v>157</v>
      </c>
      <c r="L513" s="44"/>
      <c r="M513" s="224" t="s">
        <v>1</v>
      </c>
      <c r="N513" s="225" t="s">
        <v>43</v>
      </c>
      <c r="O513" s="91"/>
      <c r="P513" s="226">
        <f>O513*H513</f>
        <v>0</v>
      </c>
      <c r="Q513" s="226">
        <v>2.5122499999999999</v>
      </c>
      <c r="R513" s="226">
        <f>Q513*H513</f>
        <v>3.6176399999999997</v>
      </c>
      <c r="S513" s="226">
        <v>0</v>
      </c>
      <c r="T513" s="226">
        <f>S513*H513</f>
        <v>0</v>
      </c>
      <c r="U513" s="227" t="s">
        <v>1</v>
      </c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8" t="s">
        <v>167</v>
      </c>
      <c r="AT513" s="228" t="s">
        <v>153</v>
      </c>
      <c r="AU513" s="228" t="s">
        <v>88</v>
      </c>
      <c r="AY513" s="17" t="s">
        <v>150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17" t="s">
        <v>86</v>
      </c>
      <c r="BK513" s="229">
        <f>ROUND(I513*H513,2)</f>
        <v>0</v>
      </c>
      <c r="BL513" s="17" t="s">
        <v>167</v>
      </c>
      <c r="BM513" s="228" t="s">
        <v>980</v>
      </c>
    </row>
    <row r="514" s="14" customFormat="1">
      <c r="A514" s="14"/>
      <c r="B514" s="246"/>
      <c r="C514" s="247"/>
      <c r="D514" s="237" t="s">
        <v>220</v>
      </c>
      <c r="E514" s="248" t="s">
        <v>1</v>
      </c>
      <c r="F514" s="249" t="s">
        <v>981</v>
      </c>
      <c r="G514" s="247"/>
      <c r="H514" s="250">
        <v>1.44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4"/>
      <c r="U514" s="255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6" t="s">
        <v>220</v>
      </c>
      <c r="AU514" s="256" t="s">
        <v>88</v>
      </c>
      <c r="AV514" s="14" t="s">
        <v>88</v>
      </c>
      <c r="AW514" s="14" t="s">
        <v>34</v>
      </c>
      <c r="AX514" s="14" t="s">
        <v>86</v>
      </c>
      <c r="AY514" s="256" t="s">
        <v>150</v>
      </c>
    </row>
    <row r="515" s="2" customFormat="1" ht="24.15" customHeight="1">
      <c r="A515" s="38"/>
      <c r="B515" s="39"/>
      <c r="C515" s="217" t="s">
        <v>982</v>
      </c>
      <c r="D515" s="217" t="s">
        <v>153</v>
      </c>
      <c r="E515" s="218" t="s">
        <v>983</v>
      </c>
      <c r="F515" s="219" t="s">
        <v>984</v>
      </c>
      <c r="G515" s="220" t="s">
        <v>912</v>
      </c>
      <c r="H515" s="221">
        <v>1</v>
      </c>
      <c r="I515" s="222"/>
      <c r="J515" s="223">
        <f>ROUND(I515*H515,2)</f>
        <v>0</v>
      </c>
      <c r="K515" s="219" t="s">
        <v>1</v>
      </c>
      <c r="L515" s="44"/>
      <c r="M515" s="224" t="s">
        <v>1</v>
      </c>
      <c r="N515" s="225" t="s">
        <v>43</v>
      </c>
      <c r="O515" s="91"/>
      <c r="P515" s="226">
        <f>O515*H515</f>
        <v>0</v>
      </c>
      <c r="Q515" s="226">
        <v>0</v>
      </c>
      <c r="R515" s="226">
        <f>Q515*H515</f>
        <v>0</v>
      </c>
      <c r="S515" s="226">
        <v>0</v>
      </c>
      <c r="T515" s="226">
        <f>S515*H515</f>
        <v>0</v>
      </c>
      <c r="U515" s="227" t="s">
        <v>1</v>
      </c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8" t="s">
        <v>167</v>
      </c>
      <c r="AT515" s="228" t="s">
        <v>153</v>
      </c>
      <c r="AU515" s="228" t="s">
        <v>88</v>
      </c>
      <c r="AY515" s="17" t="s">
        <v>150</v>
      </c>
      <c r="BE515" s="229">
        <f>IF(N515="základní",J515,0)</f>
        <v>0</v>
      </c>
      <c r="BF515" s="229">
        <f>IF(N515="snížená",J515,0)</f>
        <v>0</v>
      </c>
      <c r="BG515" s="229">
        <f>IF(N515="zákl. přenesená",J515,0)</f>
        <v>0</v>
      </c>
      <c r="BH515" s="229">
        <f>IF(N515="sníž. přenesená",J515,0)</f>
        <v>0</v>
      </c>
      <c r="BI515" s="229">
        <f>IF(N515="nulová",J515,0)</f>
        <v>0</v>
      </c>
      <c r="BJ515" s="17" t="s">
        <v>86</v>
      </c>
      <c r="BK515" s="229">
        <f>ROUND(I515*H515,2)</f>
        <v>0</v>
      </c>
      <c r="BL515" s="17" t="s">
        <v>167</v>
      </c>
      <c r="BM515" s="228" t="s">
        <v>985</v>
      </c>
    </row>
    <row r="516" s="2" customFormat="1" ht="24.15" customHeight="1">
      <c r="A516" s="38"/>
      <c r="B516" s="39"/>
      <c r="C516" s="217" t="s">
        <v>986</v>
      </c>
      <c r="D516" s="217" t="s">
        <v>153</v>
      </c>
      <c r="E516" s="218" t="s">
        <v>987</v>
      </c>
      <c r="F516" s="219" t="s">
        <v>988</v>
      </c>
      <c r="G516" s="220" t="s">
        <v>587</v>
      </c>
      <c r="H516" s="221">
        <v>2</v>
      </c>
      <c r="I516" s="222"/>
      <c r="J516" s="223">
        <f>ROUND(I516*H516,2)</f>
        <v>0</v>
      </c>
      <c r="K516" s="219" t="s">
        <v>157</v>
      </c>
      <c r="L516" s="44"/>
      <c r="M516" s="224" t="s">
        <v>1</v>
      </c>
      <c r="N516" s="225" t="s">
        <v>43</v>
      </c>
      <c r="O516" s="91"/>
      <c r="P516" s="226">
        <f>O516*H516</f>
        <v>0</v>
      </c>
      <c r="Q516" s="226">
        <v>0</v>
      </c>
      <c r="R516" s="226">
        <f>Q516*H516</f>
        <v>0</v>
      </c>
      <c r="S516" s="226">
        <v>0.082000000000000003</v>
      </c>
      <c r="T516" s="226">
        <f>S516*H516</f>
        <v>0.16400000000000001</v>
      </c>
      <c r="U516" s="227" t="s">
        <v>1</v>
      </c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8" t="s">
        <v>167</v>
      </c>
      <c r="AT516" s="228" t="s">
        <v>153</v>
      </c>
      <c r="AU516" s="228" t="s">
        <v>88</v>
      </c>
      <c r="AY516" s="17" t="s">
        <v>150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17" t="s">
        <v>86</v>
      </c>
      <c r="BK516" s="229">
        <f>ROUND(I516*H516,2)</f>
        <v>0</v>
      </c>
      <c r="BL516" s="17" t="s">
        <v>167</v>
      </c>
      <c r="BM516" s="228" t="s">
        <v>989</v>
      </c>
    </row>
    <row r="517" s="14" customFormat="1">
      <c r="A517" s="14"/>
      <c r="B517" s="246"/>
      <c r="C517" s="247"/>
      <c r="D517" s="237" t="s">
        <v>220</v>
      </c>
      <c r="E517" s="248" t="s">
        <v>1</v>
      </c>
      <c r="F517" s="249" t="s">
        <v>949</v>
      </c>
      <c r="G517" s="247"/>
      <c r="H517" s="250">
        <v>2</v>
      </c>
      <c r="I517" s="251"/>
      <c r="J517" s="247"/>
      <c r="K517" s="247"/>
      <c r="L517" s="252"/>
      <c r="M517" s="253"/>
      <c r="N517" s="254"/>
      <c r="O517" s="254"/>
      <c r="P517" s="254"/>
      <c r="Q517" s="254"/>
      <c r="R517" s="254"/>
      <c r="S517" s="254"/>
      <c r="T517" s="254"/>
      <c r="U517" s="255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6" t="s">
        <v>220</v>
      </c>
      <c r="AU517" s="256" t="s">
        <v>88</v>
      </c>
      <c r="AV517" s="14" t="s">
        <v>88</v>
      </c>
      <c r="AW517" s="14" t="s">
        <v>34</v>
      </c>
      <c r="AX517" s="14" t="s">
        <v>86</v>
      </c>
      <c r="AY517" s="256" t="s">
        <v>150</v>
      </c>
    </row>
    <row r="518" s="2" customFormat="1" ht="24.15" customHeight="1">
      <c r="A518" s="38"/>
      <c r="B518" s="39"/>
      <c r="C518" s="217" t="s">
        <v>990</v>
      </c>
      <c r="D518" s="217" t="s">
        <v>153</v>
      </c>
      <c r="E518" s="218" t="s">
        <v>991</v>
      </c>
      <c r="F518" s="219" t="s">
        <v>992</v>
      </c>
      <c r="G518" s="220" t="s">
        <v>587</v>
      </c>
      <c r="H518" s="221">
        <v>1</v>
      </c>
      <c r="I518" s="222"/>
      <c r="J518" s="223">
        <f>ROUND(I518*H518,2)</f>
        <v>0</v>
      </c>
      <c r="K518" s="219" t="s">
        <v>157</v>
      </c>
      <c r="L518" s="44"/>
      <c r="M518" s="224" t="s">
        <v>1</v>
      </c>
      <c r="N518" s="225" t="s">
        <v>43</v>
      </c>
      <c r="O518" s="91"/>
      <c r="P518" s="226">
        <f>O518*H518</f>
        <v>0</v>
      </c>
      <c r="Q518" s="226">
        <v>0</v>
      </c>
      <c r="R518" s="226">
        <f>Q518*H518</f>
        <v>0</v>
      </c>
      <c r="S518" s="226">
        <v>0.0040000000000000001</v>
      </c>
      <c r="T518" s="226">
        <f>S518*H518</f>
        <v>0.0040000000000000001</v>
      </c>
      <c r="U518" s="227" t="s">
        <v>1</v>
      </c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8" t="s">
        <v>167</v>
      </c>
      <c r="AT518" s="228" t="s">
        <v>153</v>
      </c>
      <c r="AU518" s="228" t="s">
        <v>88</v>
      </c>
      <c r="AY518" s="17" t="s">
        <v>150</v>
      </c>
      <c r="BE518" s="229">
        <f>IF(N518="základní",J518,0)</f>
        <v>0</v>
      </c>
      <c r="BF518" s="229">
        <f>IF(N518="snížená",J518,0)</f>
        <v>0</v>
      </c>
      <c r="BG518" s="229">
        <f>IF(N518="zákl. přenesená",J518,0)</f>
        <v>0</v>
      </c>
      <c r="BH518" s="229">
        <f>IF(N518="sníž. přenesená",J518,0)</f>
        <v>0</v>
      </c>
      <c r="BI518" s="229">
        <f>IF(N518="nulová",J518,0)</f>
        <v>0</v>
      </c>
      <c r="BJ518" s="17" t="s">
        <v>86</v>
      </c>
      <c r="BK518" s="229">
        <f>ROUND(I518*H518,2)</f>
        <v>0</v>
      </c>
      <c r="BL518" s="17" t="s">
        <v>167</v>
      </c>
      <c r="BM518" s="228" t="s">
        <v>993</v>
      </c>
    </row>
    <row r="519" s="14" customFormat="1">
      <c r="A519" s="14"/>
      <c r="B519" s="246"/>
      <c r="C519" s="247"/>
      <c r="D519" s="237" t="s">
        <v>220</v>
      </c>
      <c r="E519" s="248" t="s">
        <v>1</v>
      </c>
      <c r="F519" s="249" t="s">
        <v>86</v>
      </c>
      <c r="G519" s="247"/>
      <c r="H519" s="250">
        <v>1</v>
      </c>
      <c r="I519" s="251"/>
      <c r="J519" s="247"/>
      <c r="K519" s="247"/>
      <c r="L519" s="252"/>
      <c r="M519" s="253"/>
      <c r="N519" s="254"/>
      <c r="O519" s="254"/>
      <c r="P519" s="254"/>
      <c r="Q519" s="254"/>
      <c r="R519" s="254"/>
      <c r="S519" s="254"/>
      <c r="T519" s="254"/>
      <c r="U519" s="255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6" t="s">
        <v>220</v>
      </c>
      <c r="AU519" s="256" t="s">
        <v>88</v>
      </c>
      <c r="AV519" s="14" t="s">
        <v>88</v>
      </c>
      <c r="AW519" s="14" t="s">
        <v>34</v>
      </c>
      <c r="AX519" s="14" t="s">
        <v>86</v>
      </c>
      <c r="AY519" s="256" t="s">
        <v>150</v>
      </c>
    </row>
    <row r="520" s="2" customFormat="1" ht="24.15" customHeight="1">
      <c r="A520" s="38"/>
      <c r="B520" s="39"/>
      <c r="C520" s="217" t="s">
        <v>994</v>
      </c>
      <c r="D520" s="217" t="s">
        <v>153</v>
      </c>
      <c r="E520" s="218" t="s">
        <v>995</v>
      </c>
      <c r="F520" s="219" t="s">
        <v>996</v>
      </c>
      <c r="G520" s="220" t="s">
        <v>253</v>
      </c>
      <c r="H520" s="221">
        <v>10</v>
      </c>
      <c r="I520" s="222"/>
      <c r="J520" s="223">
        <f>ROUND(I520*H520,2)</f>
        <v>0</v>
      </c>
      <c r="K520" s="219" t="s">
        <v>157</v>
      </c>
      <c r="L520" s="44"/>
      <c r="M520" s="224" t="s">
        <v>1</v>
      </c>
      <c r="N520" s="225" t="s">
        <v>43</v>
      </c>
      <c r="O520" s="91"/>
      <c r="P520" s="226">
        <f>O520*H520</f>
        <v>0</v>
      </c>
      <c r="Q520" s="226">
        <v>0.00020000000000000001</v>
      </c>
      <c r="R520" s="226">
        <f>Q520*H520</f>
        <v>0.002</v>
      </c>
      <c r="S520" s="226">
        <v>0</v>
      </c>
      <c r="T520" s="226">
        <f>S520*H520</f>
        <v>0</v>
      </c>
      <c r="U520" s="227" t="s">
        <v>1</v>
      </c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8" t="s">
        <v>167</v>
      </c>
      <c r="AT520" s="228" t="s">
        <v>153</v>
      </c>
      <c r="AU520" s="228" t="s">
        <v>88</v>
      </c>
      <c r="AY520" s="17" t="s">
        <v>150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17" t="s">
        <v>86</v>
      </c>
      <c r="BK520" s="229">
        <f>ROUND(I520*H520,2)</f>
        <v>0</v>
      </c>
      <c r="BL520" s="17" t="s">
        <v>167</v>
      </c>
      <c r="BM520" s="228" t="s">
        <v>997</v>
      </c>
    </row>
    <row r="521" s="14" customFormat="1">
      <c r="A521" s="14"/>
      <c r="B521" s="246"/>
      <c r="C521" s="247"/>
      <c r="D521" s="237" t="s">
        <v>220</v>
      </c>
      <c r="E521" s="248" t="s">
        <v>1</v>
      </c>
      <c r="F521" s="249" t="s">
        <v>998</v>
      </c>
      <c r="G521" s="247"/>
      <c r="H521" s="250">
        <v>10</v>
      </c>
      <c r="I521" s="251"/>
      <c r="J521" s="247"/>
      <c r="K521" s="247"/>
      <c r="L521" s="252"/>
      <c r="M521" s="253"/>
      <c r="N521" s="254"/>
      <c r="O521" s="254"/>
      <c r="P521" s="254"/>
      <c r="Q521" s="254"/>
      <c r="R521" s="254"/>
      <c r="S521" s="254"/>
      <c r="T521" s="254"/>
      <c r="U521" s="255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6" t="s">
        <v>220</v>
      </c>
      <c r="AU521" s="256" t="s">
        <v>88</v>
      </c>
      <c r="AV521" s="14" t="s">
        <v>88</v>
      </c>
      <c r="AW521" s="14" t="s">
        <v>34</v>
      </c>
      <c r="AX521" s="14" t="s">
        <v>86</v>
      </c>
      <c r="AY521" s="256" t="s">
        <v>150</v>
      </c>
    </row>
    <row r="522" s="2" customFormat="1" ht="24.15" customHeight="1">
      <c r="A522" s="38"/>
      <c r="B522" s="39"/>
      <c r="C522" s="217" t="s">
        <v>999</v>
      </c>
      <c r="D522" s="217" t="s">
        <v>153</v>
      </c>
      <c r="E522" s="218" t="s">
        <v>1000</v>
      </c>
      <c r="F522" s="219" t="s">
        <v>1001</v>
      </c>
      <c r="G522" s="220" t="s">
        <v>253</v>
      </c>
      <c r="H522" s="221">
        <v>210</v>
      </c>
      <c r="I522" s="222"/>
      <c r="J522" s="223">
        <f>ROUND(I522*H522,2)</f>
        <v>0</v>
      </c>
      <c r="K522" s="219" t="s">
        <v>157</v>
      </c>
      <c r="L522" s="44"/>
      <c r="M522" s="224" t="s">
        <v>1</v>
      </c>
      <c r="N522" s="225" t="s">
        <v>43</v>
      </c>
      <c r="O522" s="91"/>
      <c r="P522" s="226">
        <f>O522*H522</f>
        <v>0</v>
      </c>
      <c r="Q522" s="226">
        <v>6.9999999999999994E-05</v>
      </c>
      <c r="R522" s="226">
        <f>Q522*H522</f>
        <v>0.0147</v>
      </c>
      <c r="S522" s="226">
        <v>0</v>
      </c>
      <c r="T522" s="226">
        <f>S522*H522</f>
        <v>0</v>
      </c>
      <c r="U522" s="227" t="s">
        <v>1</v>
      </c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8" t="s">
        <v>167</v>
      </c>
      <c r="AT522" s="228" t="s">
        <v>153</v>
      </c>
      <c r="AU522" s="228" t="s">
        <v>88</v>
      </c>
      <c r="AY522" s="17" t="s">
        <v>150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17" t="s">
        <v>86</v>
      </c>
      <c r="BK522" s="229">
        <f>ROUND(I522*H522,2)</f>
        <v>0</v>
      </c>
      <c r="BL522" s="17" t="s">
        <v>167</v>
      </c>
      <c r="BM522" s="228" t="s">
        <v>1002</v>
      </c>
    </row>
    <row r="523" s="2" customFormat="1" ht="24.15" customHeight="1">
      <c r="A523" s="38"/>
      <c r="B523" s="39"/>
      <c r="C523" s="217" t="s">
        <v>1003</v>
      </c>
      <c r="D523" s="217" t="s">
        <v>153</v>
      </c>
      <c r="E523" s="218" t="s">
        <v>1004</v>
      </c>
      <c r="F523" s="219" t="s">
        <v>1005</v>
      </c>
      <c r="G523" s="220" t="s">
        <v>218</v>
      </c>
      <c r="H523" s="221">
        <v>14</v>
      </c>
      <c r="I523" s="222"/>
      <c r="J523" s="223">
        <f>ROUND(I523*H523,2)</f>
        <v>0</v>
      </c>
      <c r="K523" s="219" t="s">
        <v>157</v>
      </c>
      <c r="L523" s="44"/>
      <c r="M523" s="224" t="s">
        <v>1</v>
      </c>
      <c r="N523" s="225" t="s">
        <v>43</v>
      </c>
      <c r="O523" s="91"/>
      <c r="P523" s="226">
        <f>O523*H523</f>
        <v>0</v>
      </c>
      <c r="Q523" s="226">
        <v>0.0016000000000000001</v>
      </c>
      <c r="R523" s="226">
        <f>Q523*H523</f>
        <v>0.0224</v>
      </c>
      <c r="S523" s="226">
        <v>0</v>
      </c>
      <c r="T523" s="226">
        <f>S523*H523</f>
        <v>0</v>
      </c>
      <c r="U523" s="227" t="s">
        <v>1</v>
      </c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8" t="s">
        <v>167</v>
      </c>
      <c r="AT523" s="228" t="s">
        <v>153</v>
      </c>
      <c r="AU523" s="228" t="s">
        <v>88</v>
      </c>
      <c r="AY523" s="17" t="s">
        <v>150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7" t="s">
        <v>86</v>
      </c>
      <c r="BK523" s="229">
        <f>ROUND(I523*H523,2)</f>
        <v>0</v>
      </c>
      <c r="BL523" s="17" t="s">
        <v>167</v>
      </c>
      <c r="BM523" s="228" t="s">
        <v>1006</v>
      </c>
    </row>
    <row r="524" s="2" customFormat="1" ht="33" customHeight="1">
      <c r="A524" s="38"/>
      <c r="B524" s="39"/>
      <c r="C524" s="217" t="s">
        <v>1007</v>
      </c>
      <c r="D524" s="217" t="s">
        <v>153</v>
      </c>
      <c r="E524" s="218" t="s">
        <v>1008</v>
      </c>
      <c r="F524" s="219" t="s">
        <v>1009</v>
      </c>
      <c r="G524" s="220" t="s">
        <v>587</v>
      </c>
      <c r="H524" s="221">
        <v>2</v>
      </c>
      <c r="I524" s="222"/>
      <c r="J524" s="223">
        <f>ROUND(I524*H524,2)</f>
        <v>0</v>
      </c>
      <c r="K524" s="219" t="s">
        <v>157</v>
      </c>
      <c r="L524" s="44"/>
      <c r="M524" s="224" t="s">
        <v>1</v>
      </c>
      <c r="N524" s="225" t="s">
        <v>43</v>
      </c>
      <c r="O524" s="91"/>
      <c r="P524" s="226">
        <f>O524*H524</f>
        <v>0</v>
      </c>
      <c r="Q524" s="226">
        <v>0.00158</v>
      </c>
      <c r="R524" s="226">
        <f>Q524*H524</f>
        <v>0.00316</v>
      </c>
      <c r="S524" s="226">
        <v>0</v>
      </c>
      <c r="T524" s="226">
        <f>S524*H524</f>
        <v>0</v>
      </c>
      <c r="U524" s="227" t="s">
        <v>1</v>
      </c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8" t="s">
        <v>167</v>
      </c>
      <c r="AT524" s="228" t="s">
        <v>153</v>
      </c>
      <c r="AU524" s="228" t="s">
        <v>88</v>
      </c>
      <c r="AY524" s="17" t="s">
        <v>150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7" t="s">
        <v>86</v>
      </c>
      <c r="BK524" s="229">
        <f>ROUND(I524*H524,2)</f>
        <v>0</v>
      </c>
      <c r="BL524" s="17" t="s">
        <v>167</v>
      </c>
      <c r="BM524" s="228" t="s">
        <v>1010</v>
      </c>
    </row>
    <row r="525" s="2" customFormat="1" ht="24.15" customHeight="1">
      <c r="A525" s="38"/>
      <c r="B525" s="39"/>
      <c r="C525" s="217" t="s">
        <v>1011</v>
      </c>
      <c r="D525" s="217" t="s">
        <v>153</v>
      </c>
      <c r="E525" s="218" t="s">
        <v>1012</v>
      </c>
      <c r="F525" s="219" t="s">
        <v>1013</v>
      </c>
      <c r="G525" s="220" t="s">
        <v>253</v>
      </c>
      <c r="H525" s="221">
        <v>291.13999999999999</v>
      </c>
      <c r="I525" s="222"/>
      <c r="J525" s="223">
        <f>ROUND(I525*H525,2)</f>
        <v>0</v>
      </c>
      <c r="K525" s="219" t="s">
        <v>157</v>
      </c>
      <c r="L525" s="44"/>
      <c r="M525" s="224" t="s">
        <v>1</v>
      </c>
      <c r="N525" s="225" t="s">
        <v>43</v>
      </c>
      <c r="O525" s="91"/>
      <c r="P525" s="226">
        <f>O525*H525</f>
        <v>0</v>
      </c>
      <c r="Q525" s="226">
        <v>0.10988000000000001</v>
      </c>
      <c r="R525" s="226">
        <f>Q525*H525</f>
        <v>31.990463200000001</v>
      </c>
      <c r="S525" s="226">
        <v>0</v>
      </c>
      <c r="T525" s="226">
        <f>S525*H525</f>
        <v>0</v>
      </c>
      <c r="U525" s="227" t="s">
        <v>1</v>
      </c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8" t="s">
        <v>167</v>
      </c>
      <c r="AT525" s="228" t="s">
        <v>153</v>
      </c>
      <c r="AU525" s="228" t="s">
        <v>88</v>
      </c>
      <c r="AY525" s="17" t="s">
        <v>150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7" t="s">
        <v>86</v>
      </c>
      <c r="BK525" s="229">
        <f>ROUND(I525*H525,2)</f>
        <v>0</v>
      </c>
      <c r="BL525" s="17" t="s">
        <v>167</v>
      </c>
      <c r="BM525" s="228" t="s">
        <v>1014</v>
      </c>
    </row>
    <row r="526" s="13" customFormat="1">
      <c r="A526" s="13"/>
      <c r="B526" s="235"/>
      <c r="C526" s="236"/>
      <c r="D526" s="237" t="s">
        <v>220</v>
      </c>
      <c r="E526" s="238" t="s">
        <v>1</v>
      </c>
      <c r="F526" s="239" t="s">
        <v>258</v>
      </c>
      <c r="G526" s="236"/>
      <c r="H526" s="238" t="s">
        <v>1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3"/>
      <c r="U526" s="244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5" t="s">
        <v>220</v>
      </c>
      <c r="AU526" s="245" t="s">
        <v>88</v>
      </c>
      <c r="AV526" s="13" t="s">
        <v>86</v>
      </c>
      <c r="AW526" s="13" t="s">
        <v>34</v>
      </c>
      <c r="AX526" s="13" t="s">
        <v>78</v>
      </c>
      <c r="AY526" s="245" t="s">
        <v>150</v>
      </c>
    </row>
    <row r="527" s="14" customFormat="1">
      <c r="A527" s="14"/>
      <c r="B527" s="246"/>
      <c r="C527" s="247"/>
      <c r="D527" s="237" t="s">
        <v>220</v>
      </c>
      <c r="E527" s="248" t="s">
        <v>1</v>
      </c>
      <c r="F527" s="249" t="s">
        <v>1015</v>
      </c>
      <c r="G527" s="247"/>
      <c r="H527" s="250">
        <v>291.13999999999999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4"/>
      <c r="U527" s="255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6" t="s">
        <v>220</v>
      </c>
      <c r="AU527" s="256" t="s">
        <v>88</v>
      </c>
      <c r="AV527" s="14" t="s">
        <v>88</v>
      </c>
      <c r="AW527" s="14" t="s">
        <v>34</v>
      </c>
      <c r="AX527" s="14" t="s">
        <v>86</v>
      </c>
      <c r="AY527" s="256" t="s">
        <v>150</v>
      </c>
    </row>
    <row r="528" s="2" customFormat="1" ht="16.5" customHeight="1">
      <c r="A528" s="38"/>
      <c r="B528" s="39"/>
      <c r="C528" s="268" t="s">
        <v>1016</v>
      </c>
      <c r="D528" s="268" t="s">
        <v>417</v>
      </c>
      <c r="E528" s="269" t="s">
        <v>1017</v>
      </c>
      <c r="F528" s="270" t="s">
        <v>1018</v>
      </c>
      <c r="G528" s="271" t="s">
        <v>218</v>
      </c>
      <c r="H528" s="272">
        <v>49.494</v>
      </c>
      <c r="I528" s="273"/>
      <c r="J528" s="274">
        <f>ROUND(I528*H528,2)</f>
        <v>0</v>
      </c>
      <c r="K528" s="270" t="s">
        <v>157</v>
      </c>
      <c r="L528" s="275"/>
      <c r="M528" s="276" t="s">
        <v>1</v>
      </c>
      <c r="N528" s="277" t="s">
        <v>43</v>
      </c>
      <c r="O528" s="91"/>
      <c r="P528" s="226">
        <f>O528*H528</f>
        <v>0</v>
      </c>
      <c r="Q528" s="226">
        <v>0.41699999999999998</v>
      </c>
      <c r="R528" s="226">
        <f>Q528*H528</f>
        <v>20.638997999999997</v>
      </c>
      <c r="S528" s="226">
        <v>0</v>
      </c>
      <c r="T528" s="226">
        <f>S528*H528</f>
        <v>0</v>
      </c>
      <c r="U528" s="227" t="s">
        <v>1</v>
      </c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8" t="s">
        <v>185</v>
      </c>
      <c r="AT528" s="228" t="s">
        <v>417</v>
      </c>
      <c r="AU528" s="228" t="s">
        <v>88</v>
      </c>
      <c r="AY528" s="17" t="s">
        <v>150</v>
      </c>
      <c r="BE528" s="229">
        <f>IF(N528="základní",J528,0)</f>
        <v>0</v>
      </c>
      <c r="BF528" s="229">
        <f>IF(N528="snížená",J528,0)</f>
        <v>0</v>
      </c>
      <c r="BG528" s="229">
        <f>IF(N528="zákl. přenesená",J528,0)</f>
        <v>0</v>
      </c>
      <c r="BH528" s="229">
        <f>IF(N528="sníž. přenesená",J528,0)</f>
        <v>0</v>
      </c>
      <c r="BI528" s="229">
        <f>IF(N528="nulová",J528,0)</f>
        <v>0</v>
      </c>
      <c r="BJ528" s="17" t="s">
        <v>86</v>
      </c>
      <c r="BK528" s="229">
        <f>ROUND(I528*H528,2)</f>
        <v>0</v>
      </c>
      <c r="BL528" s="17" t="s">
        <v>167</v>
      </c>
      <c r="BM528" s="228" t="s">
        <v>1019</v>
      </c>
    </row>
    <row r="529" s="14" customFormat="1">
      <c r="A529" s="14"/>
      <c r="B529" s="246"/>
      <c r="C529" s="247"/>
      <c r="D529" s="237" t="s">
        <v>220</v>
      </c>
      <c r="E529" s="247"/>
      <c r="F529" s="249" t="s">
        <v>1020</v>
      </c>
      <c r="G529" s="247"/>
      <c r="H529" s="250">
        <v>49.494</v>
      </c>
      <c r="I529" s="251"/>
      <c r="J529" s="247"/>
      <c r="K529" s="247"/>
      <c r="L529" s="252"/>
      <c r="M529" s="253"/>
      <c r="N529" s="254"/>
      <c r="O529" s="254"/>
      <c r="P529" s="254"/>
      <c r="Q529" s="254"/>
      <c r="R529" s="254"/>
      <c r="S529" s="254"/>
      <c r="T529" s="254"/>
      <c r="U529" s="255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6" t="s">
        <v>220</v>
      </c>
      <c r="AU529" s="256" t="s">
        <v>88</v>
      </c>
      <c r="AV529" s="14" t="s">
        <v>88</v>
      </c>
      <c r="AW529" s="14" t="s">
        <v>4</v>
      </c>
      <c r="AX529" s="14" t="s">
        <v>86</v>
      </c>
      <c r="AY529" s="256" t="s">
        <v>150</v>
      </c>
    </row>
    <row r="530" s="2" customFormat="1" ht="33" customHeight="1">
      <c r="A530" s="38"/>
      <c r="B530" s="39"/>
      <c r="C530" s="217" t="s">
        <v>1021</v>
      </c>
      <c r="D530" s="217" t="s">
        <v>153</v>
      </c>
      <c r="E530" s="218" t="s">
        <v>1022</v>
      </c>
      <c r="F530" s="219" t="s">
        <v>1023</v>
      </c>
      <c r="G530" s="220" t="s">
        <v>253</v>
      </c>
      <c r="H530" s="221">
        <v>587.99000000000001</v>
      </c>
      <c r="I530" s="222"/>
      <c r="J530" s="223">
        <f>ROUND(I530*H530,2)</f>
        <v>0</v>
      </c>
      <c r="K530" s="219" t="s">
        <v>1</v>
      </c>
      <c r="L530" s="44"/>
      <c r="M530" s="224" t="s">
        <v>1</v>
      </c>
      <c r="N530" s="225" t="s">
        <v>43</v>
      </c>
      <c r="O530" s="91"/>
      <c r="P530" s="226">
        <f>O530*H530</f>
        <v>0</v>
      </c>
      <c r="Q530" s="226">
        <v>0.089779999999999999</v>
      </c>
      <c r="R530" s="226">
        <f>Q530*H530</f>
        <v>52.789742199999999</v>
      </c>
      <c r="S530" s="226">
        <v>0</v>
      </c>
      <c r="T530" s="226">
        <f>S530*H530</f>
        <v>0</v>
      </c>
      <c r="U530" s="227" t="s">
        <v>1</v>
      </c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8" t="s">
        <v>167</v>
      </c>
      <c r="AT530" s="228" t="s">
        <v>153</v>
      </c>
      <c r="AU530" s="228" t="s">
        <v>88</v>
      </c>
      <c r="AY530" s="17" t="s">
        <v>150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7" t="s">
        <v>86</v>
      </c>
      <c r="BK530" s="229">
        <f>ROUND(I530*H530,2)</f>
        <v>0</v>
      </c>
      <c r="BL530" s="17" t="s">
        <v>167</v>
      </c>
      <c r="BM530" s="228" t="s">
        <v>1024</v>
      </c>
    </row>
    <row r="531" s="13" customFormat="1">
      <c r="A531" s="13"/>
      <c r="B531" s="235"/>
      <c r="C531" s="236"/>
      <c r="D531" s="237" t="s">
        <v>220</v>
      </c>
      <c r="E531" s="238" t="s">
        <v>1</v>
      </c>
      <c r="F531" s="239" t="s">
        <v>258</v>
      </c>
      <c r="G531" s="236"/>
      <c r="H531" s="238" t="s">
        <v>1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3"/>
      <c r="U531" s="244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5" t="s">
        <v>220</v>
      </c>
      <c r="AU531" s="245" t="s">
        <v>88</v>
      </c>
      <c r="AV531" s="13" t="s">
        <v>86</v>
      </c>
      <c r="AW531" s="13" t="s">
        <v>34</v>
      </c>
      <c r="AX531" s="13" t="s">
        <v>78</v>
      </c>
      <c r="AY531" s="245" t="s">
        <v>150</v>
      </c>
    </row>
    <row r="532" s="14" customFormat="1">
      <c r="A532" s="14"/>
      <c r="B532" s="246"/>
      <c r="C532" s="247"/>
      <c r="D532" s="237" t="s">
        <v>220</v>
      </c>
      <c r="E532" s="248" t="s">
        <v>1</v>
      </c>
      <c r="F532" s="249" t="s">
        <v>1025</v>
      </c>
      <c r="G532" s="247"/>
      <c r="H532" s="250">
        <v>587.99000000000001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4"/>
      <c r="U532" s="255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6" t="s">
        <v>220</v>
      </c>
      <c r="AU532" s="256" t="s">
        <v>88</v>
      </c>
      <c r="AV532" s="14" t="s">
        <v>88</v>
      </c>
      <c r="AW532" s="14" t="s">
        <v>34</v>
      </c>
      <c r="AX532" s="14" t="s">
        <v>86</v>
      </c>
      <c r="AY532" s="256" t="s">
        <v>150</v>
      </c>
    </row>
    <row r="533" s="2" customFormat="1" ht="16.5" customHeight="1">
      <c r="A533" s="38"/>
      <c r="B533" s="39"/>
      <c r="C533" s="268" t="s">
        <v>1026</v>
      </c>
      <c r="D533" s="268" t="s">
        <v>417</v>
      </c>
      <c r="E533" s="269" t="s">
        <v>677</v>
      </c>
      <c r="F533" s="270" t="s">
        <v>678</v>
      </c>
      <c r="G533" s="271" t="s">
        <v>218</v>
      </c>
      <c r="H533" s="272">
        <v>117.598</v>
      </c>
      <c r="I533" s="273"/>
      <c r="J533" s="274">
        <f>ROUND(I533*H533,2)</f>
        <v>0</v>
      </c>
      <c r="K533" s="270" t="s">
        <v>157</v>
      </c>
      <c r="L533" s="275"/>
      <c r="M533" s="276" t="s">
        <v>1</v>
      </c>
      <c r="N533" s="277" t="s">
        <v>43</v>
      </c>
      <c r="O533" s="91"/>
      <c r="P533" s="226">
        <f>O533*H533</f>
        <v>0</v>
      </c>
      <c r="Q533" s="226">
        <v>0.222</v>
      </c>
      <c r="R533" s="226">
        <f>Q533*H533</f>
        <v>26.106756000000001</v>
      </c>
      <c r="S533" s="226">
        <v>0</v>
      </c>
      <c r="T533" s="226">
        <f>S533*H533</f>
        <v>0</v>
      </c>
      <c r="U533" s="227" t="s">
        <v>1</v>
      </c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8" t="s">
        <v>185</v>
      </c>
      <c r="AT533" s="228" t="s">
        <v>417</v>
      </c>
      <c r="AU533" s="228" t="s">
        <v>88</v>
      </c>
      <c r="AY533" s="17" t="s">
        <v>150</v>
      </c>
      <c r="BE533" s="229">
        <f>IF(N533="základní",J533,0)</f>
        <v>0</v>
      </c>
      <c r="BF533" s="229">
        <f>IF(N533="snížená",J533,0)</f>
        <v>0</v>
      </c>
      <c r="BG533" s="229">
        <f>IF(N533="zákl. přenesená",J533,0)</f>
        <v>0</v>
      </c>
      <c r="BH533" s="229">
        <f>IF(N533="sníž. přenesená",J533,0)</f>
        <v>0</v>
      </c>
      <c r="BI533" s="229">
        <f>IF(N533="nulová",J533,0)</f>
        <v>0</v>
      </c>
      <c r="BJ533" s="17" t="s">
        <v>86</v>
      </c>
      <c r="BK533" s="229">
        <f>ROUND(I533*H533,2)</f>
        <v>0</v>
      </c>
      <c r="BL533" s="17" t="s">
        <v>167</v>
      </c>
      <c r="BM533" s="228" t="s">
        <v>1027</v>
      </c>
    </row>
    <row r="534" s="14" customFormat="1">
      <c r="A534" s="14"/>
      <c r="B534" s="246"/>
      <c r="C534" s="247"/>
      <c r="D534" s="237" t="s">
        <v>220</v>
      </c>
      <c r="E534" s="247"/>
      <c r="F534" s="249" t="s">
        <v>1028</v>
      </c>
      <c r="G534" s="247"/>
      <c r="H534" s="250">
        <v>117.598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4"/>
      <c r="U534" s="255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6" t="s">
        <v>220</v>
      </c>
      <c r="AU534" s="256" t="s">
        <v>88</v>
      </c>
      <c r="AV534" s="14" t="s">
        <v>88</v>
      </c>
      <c r="AW534" s="14" t="s">
        <v>4</v>
      </c>
      <c r="AX534" s="14" t="s">
        <v>86</v>
      </c>
      <c r="AY534" s="256" t="s">
        <v>150</v>
      </c>
    </row>
    <row r="535" s="2" customFormat="1" ht="33" customHeight="1">
      <c r="A535" s="38"/>
      <c r="B535" s="39"/>
      <c r="C535" s="217" t="s">
        <v>1029</v>
      </c>
      <c r="D535" s="217" t="s">
        <v>153</v>
      </c>
      <c r="E535" s="218" t="s">
        <v>1030</v>
      </c>
      <c r="F535" s="219" t="s">
        <v>1031</v>
      </c>
      <c r="G535" s="220" t="s">
        <v>253</v>
      </c>
      <c r="H535" s="221">
        <v>405.48000000000002</v>
      </c>
      <c r="I535" s="222"/>
      <c r="J535" s="223">
        <f>ROUND(I535*H535,2)</f>
        <v>0</v>
      </c>
      <c r="K535" s="219" t="s">
        <v>157</v>
      </c>
      <c r="L535" s="44"/>
      <c r="M535" s="224" t="s">
        <v>1</v>
      </c>
      <c r="N535" s="225" t="s">
        <v>43</v>
      </c>
      <c r="O535" s="91"/>
      <c r="P535" s="226">
        <f>O535*H535</f>
        <v>0</v>
      </c>
      <c r="Q535" s="226">
        <v>0.15540000000000001</v>
      </c>
      <c r="R535" s="226">
        <f>Q535*H535</f>
        <v>63.011592000000007</v>
      </c>
      <c r="S535" s="226">
        <v>0</v>
      </c>
      <c r="T535" s="226">
        <f>S535*H535</f>
        <v>0</v>
      </c>
      <c r="U535" s="227" t="s">
        <v>1</v>
      </c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8" t="s">
        <v>167</v>
      </c>
      <c r="AT535" s="228" t="s">
        <v>153</v>
      </c>
      <c r="AU535" s="228" t="s">
        <v>88</v>
      </c>
      <c r="AY535" s="17" t="s">
        <v>150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7" t="s">
        <v>86</v>
      </c>
      <c r="BK535" s="229">
        <f>ROUND(I535*H535,2)</f>
        <v>0</v>
      </c>
      <c r="BL535" s="17" t="s">
        <v>167</v>
      </c>
      <c r="BM535" s="228" t="s">
        <v>1032</v>
      </c>
    </row>
    <row r="536" s="13" customFormat="1">
      <c r="A536" s="13"/>
      <c r="B536" s="235"/>
      <c r="C536" s="236"/>
      <c r="D536" s="237" t="s">
        <v>220</v>
      </c>
      <c r="E536" s="238" t="s">
        <v>1</v>
      </c>
      <c r="F536" s="239" t="s">
        <v>258</v>
      </c>
      <c r="G536" s="236"/>
      <c r="H536" s="238" t="s">
        <v>1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3"/>
      <c r="U536" s="244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220</v>
      </c>
      <c r="AU536" s="245" t="s">
        <v>88</v>
      </c>
      <c r="AV536" s="13" t="s">
        <v>86</v>
      </c>
      <c r="AW536" s="13" t="s">
        <v>34</v>
      </c>
      <c r="AX536" s="13" t="s">
        <v>78</v>
      </c>
      <c r="AY536" s="245" t="s">
        <v>150</v>
      </c>
    </row>
    <row r="537" s="14" customFormat="1">
      <c r="A537" s="14"/>
      <c r="B537" s="246"/>
      <c r="C537" s="247"/>
      <c r="D537" s="237" t="s">
        <v>220</v>
      </c>
      <c r="E537" s="248" t="s">
        <v>1</v>
      </c>
      <c r="F537" s="249" t="s">
        <v>1033</v>
      </c>
      <c r="G537" s="247"/>
      <c r="H537" s="250">
        <v>405.48000000000002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4"/>
      <c r="U537" s="255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6" t="s">
        <v>220</v>
      </c>
      <c r="AU537" s="256" t="s">
        <v>88</v>
      </c>
      <c r="AV537" s="14" t="s">
        <v>88</v>
      </c>
      <c r="AW537" s="14" t="s">
        <v>34</v>
      </c>
      <c r="AX537" s="14" t="s">
        <v>86</v>
      </c>
      <c r="AY537" s="256" t="s">
        <v>150</v>
      </c>
    </row>
    <row r="538" s="2" customFormat="1" ht="24.15" customHeight="1">
      <c r="A538" s="38"/>
      <c r="B538" s="39"/>
      <c r="C538" s="268" t="s">
        <v>1034</v>
      </c>
      <c r="D538" s="268" t="s">
        <v>417</v>
      </c>
      <c r="E538" s="269" t="s">
        <v>1035</v>
      </c>
      <c r="F538" s="270" t="s">
        <v>1036</v>
      </c>
      <c r="G538" s="271" t="s">
        <v>253</v>
      </c>
      <c r="H538" s="272">
        <v>413.58999999999998</v>
      </c>
      <c r="I538" s="273"/>
      <c r="J538" s="274">
        <f>ROUND(I538*H538,2)</f>
        <v>0</v>
      </c>
      <c r="K538" s="270" t="s">
        <v>157</v>
      </c>
      <c r="L538" s="275"/>
      <c r="M538" s="276" t="s">
        <v>1</v>
      </c>
      <c r="N538" s="277" t="s">
        <v>43</v>
      </c>
      <c r="O538" s="91"/>
      <c r="P538" s="226">
        <f>O538*H538</f>
        <v>0</v>
      </c>
      <c r="Q538" s="226">
        <v>0.048300000000000003</v>
      </c>
      <c r="R538" s="226">
        <f>Q538*H538</f>
        <v>19.976396999999999</v>
      </c>
      <c r="S538" s="226">
        <v>0</v>
      </c>
      <c r="T538" s="226">
        <f>S538*H538</f>
        <v>0</v>
      </c>
      <c r="U538" s="227" t="s">
        <v>1</v>
      </c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8" t="s">
        <v>185</v>
      </c>
      <c r="AT538" s="228" t="s">
        <v>417</v>
      </c>
      <c r="AU538" s="228" t="s">
        <v>88</v>
      </c>
      <c r="AY538" s="17" t="s">
        <v>150</v>
      </c>
      <c r="BE538" s="229">
        <f>IF(N538="základní",J538,0)</f>
        <v>0</v>
      </c>
      <c r="BF538" s="229">
        <f>IF(N538="snížená",J538,0)</f>
        <v>0</v>
      </c>
      <c r="BG538" s="229">
        <f>IF(N538="zákl. přenesená",J538,0)</f>
        <v>0</v>
      </c>
      <c r="BH538" s="229">
        <f>IF(N538="sníž. přenesená",J538,0)</f>
        <v>0</v>
      </c>
      <c r="BI538" s="229">
        <f>IF(N538="nulová",J538,0)</f>
        <v>0</v>
      </c>
      <c r="BJ538" s="17" t="s">
        <v>86</v>
      </c>
      <c r="BK538" s="229">
        <f>ROUND(I538*H538,2)</f>
        <v>0</v>
      </c>
      <c r="BL538" s="17" t="s">
        <v>167</v>
      </c>
      <c r="BM538" s="228" t="s">
        <v>1037</v>
      </c>
    </row>
    <row r="539" s="14" customFormat="1">
      <c r="A539" s="14"/>
      <c r="B539" s="246"/>
      <c r="C539" s="247"/>
      <c r="D539" s="237" t="s">
        <v>220</v>
      </c>
      <c r="E539" s="247"/>
      <c r="F539" s="249" t="s">
        <v>1038</v>
      </c>
      <c r="G539" s="247"/>
      <c r="H539" s="250">
        <v>413.58999999999998</v>
      </c>
      <c r="I539" s="251"/>
      <c r="J539" s="247"/>
      <c r="K539" s="247"/>
      <c r="L539" s="252"/>
      <c r="M539" s="253"/>
      <c r="N539" s="254"/>
      <c r="O539" s="254"/>
      <c r="P539" s="254"/>
      <c r="Q539" s="254"/>
      <c r="R539" s="254"/>
      <c r="S539" s="254"/>
      <c r="T539" s="254"/>
      <c r="U539" s="255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6" t="s">
        <v>220</v>
      </c>
      <c r="AU539" s="256" t="s">
        <v>88</v>
      </c>
      <c r="AV539" s="14" t="s">
        <v>88</v>
      </c>
      <c r="AW539" s="14" t="s">
        <v>4</v>
      </c>
      <c r="AX539" s="14" t="s">
        <v>86</v>
      </c>
      <c r="AY539" s="256" t="s">
        <v>150</v>
      </c>
    </row>
    <row r="540" s="2" customFormat="1" ht="33" customHeight="1">
      <c r="A540" s="38"/>
      <c r="B540" s="39"/>
      <c r="C540" s="217" t="s">
        <v>1039</v>
      </c>
      <c r="D540" s="217" t="s">
        <v>153</v>
      </c>
      <c r="E540" s="218" t="s">
        <v>1040</v>
      </c>
      <c r="F540" s="219" t="s">
        <v>1041</v>
      </c>
      <c r="G540" s="220" t="s">
        <v>253</v>
      </c>
      <c r="H540" s="221">
        <v>5.7800000000000002</v>
      </c>
      <c r="I540" s="222"/>
      <c r="J540" s="223">
        <f>ROUND(I540*H540,2)</f>
        <v>0</v>
      </c>
      <c r="K540" s="219" t="s">
        <v>157</v>
      </c>
      <c r="L540" s="44"/>
      <c r="M540" s="224" t="s">
        <v>1</v>
      </c>
      <c r="N540" s="225" t="s">
        <v>43</v>
      </c>
      <c r="O540" s="91"/>
      <c r="P540" s="226">
        <f>O540*H540</f>
        <v>0</v>
      </c>
      <c r="Q540" s="226">
        <v>0.1295</v>
      </c>
      <c r="R540" s="226">
        <f>Q540*H540</f>
        <v>0.74851000000000001</v>
      </c>
      <c r="S540" s="226">
        <v>0</v>
      </c>
      <c r="T540" s="226">
        <f>S540*H540</f>
        <v>0</v>
      </c>
      <c r="U540" s="227" t="s">
        <v>1</v>
      </c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8" t="s">
        <v>167</v>
      </c>
      <c r="AT540" s="228" t="s">
        <v>153</v>
      </c>
      <c r="AU540" s="228" t="s">
        <v>88</v>
      </c>
      <c r="AY540" s="17" t="s">
        <v>150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17" t="s">
        <v>86</v>
      </c>
      <c r="BK540" s="229">
        <f>ROUND(I540*H540,2)</f>
        <v>0</v>
      </c>
      <c r="BL540" s="17" t="s">
        <v>167</v>
      </c>
      <c r="BM540" s="228" t="s">
        <v>1042</v>
      </c>
    </row>
    <row r="541" s="13" customFormat="1">
      <c r="A541" s="13"/>
      <c r="B541" s="235"/>
      <c r="C541" s="236"/>
      <c r="D541" s="237" t="s">
        <v>220</v>
      </c>
      <c r="E541" s="238" t="s">
        <v>1</v>
      </c>
      <c r="F541" s="239" t="s">
        <v>258</v>
      </c>
      <c r="G541" s="236"/>
      <c r="H541" s="238" t="s">
        <v>1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3"/>
      <c r="U541" s="244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5" t="s">
        <v>220</v>
      </c>
      <c r="AU541" s="245" t="s">
        <v>88</v>
      </c>
      <c r="AV541" s="13" t="s">
        <v>86</v>
      </c>
      <c r="AW541" s="13" t="s">
        <v>34</v>
      </c>
      <c r="AX541" s="13" t="s">
        <v>78</v>
      </c>
      <c r="AY541" s="245" t="s">
        <v>150</v>
      </c>
    </row>
    <row r="542" s="14" customFormat="1">
      <c r="A542" s="14"/>
      <c r="B542" s="246"/>
      <c r="C542" s="247"/>
      <c r="D542" s="237" t="s">
        <v>220</v>
      </c>
      <c r="E542" s="248" t="s">
        <v>1</v>
      </c>
      <c r="F542" s="249" t="s">
        <v>1043</v>
      </c>
      <c r="G542" s="247"/>
      <c r="H542" s="250">
        <v>5.7800000000000002</v>
      </c>
      <c r="I542" s="251"/>
      <c r="J542" s="247"/>
      <c r="K542" s="247"/>
      <c r="L542" s="252"/>
      <c r="M542" s="253"/>
      <c r="N542" s="254"/>
      <c r="O542" s="254"/>
      <c r="P542" s="254"/>
      <c r="Q542" s="254"/>
      <c r="R542" s="254"/>
      <c r="S542" s="254"/>
      <c r="T542" s="254"/>
      <c r="U542" s="255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6" t="s">
        <v>220</v>
      </c>
      <c r="AU542" s="256" t="s">
        <v>88</v>
      </c>
      <c r="AV542" s="14" t="s">
        <v>88</v>
      </c>
      <c r="AW542" s="14" t="s">
        <v>34</v>
      </c>
      <c r="AX542" s="14" t="s">
        <v>86</v>
      </c>
      <c r="AY542" s="256" t="s">
        <v>150</v>
      </c>
    </row>
    <row r="543" s="2" customFormat="1" ht="16.5" customHeight="1">
      <c r="A543" s="38"/>
      <c r="B543" s="39"/>
      <c r="C543" s="268" t="s">
        <v>1044</v>
      </c>
      <c r="D543" s="268" t="s">
        <v>417</v>
      </c>
      <c r="E543" s="269" t="s">
        <v>1045</v>
      </c>
      <c r="F543" s="270" t="s">
        <v>1046</v>
      </c>
      <c r="G543" s="271" t="s">
        <v>253</v>
      </c>
      <c r="H543" s="272">
        <v>5.8959999999999999</v>
      </c>
      <c r="I543" s="273"/>
      <c r="J543" s="274">
        <f>ROUND(I543*H543,2)</f>
        <v>0</v>
      </c>
      <c r="K543" s="270" t="s">
        <v>157</v>
      </c>
      <c r="L543" s="275"/>
      <c r="M543" s="276" t="s">
        <v>1</v>
      </c>
      <c r="N543" s="277" t="s">
        <v>43</v>
      </c>
      <c r="O543" s="91"/>
      <c r="P543" s="226">
        <f>O543*H543</f>
        <v>0</v>
      </c>
      <c r="Q543" s="226">
        <v>0.044999999999999998</v>
      </c>
      <c r="R543" s="226">
        <f>Q543*H543</f>
        <v>0.26532</v>
      </c>
      <c r="S543" s="226">
        <v>0</v>
      </c>
      <c r="T543" s="226">
        <f>S543*H543</f>
        <v>0</v>
      </c>
      <c r="U543" s="227" t="s">
        <v>1</v>
      </c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8" t="s">
        <v>185</v>
      </c>
      <c r="AT543" s="228" t="s">
        <v>417</v>
      </c>
      <c r="AU543" s="228" t="s">
        <v>88</v>
      </c>
      <c r="AY543" s="17" t="s">
        <v>150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7" t="s">
        <v>86</v>
      </c>
      <c r="BK543" s="229">
        <f>ROUND(I543*H543,2)</f>
        <v>0</v>
      </c>
      <c r="BL543" s="17" t="s">
        <v>167</v>
      </c>
      <c r="BM543" s="228" t="s">
        <v>1047</v>
      </c>
    </row>
    <row r="544" s="14" customFormat="1">
      <c r="A544" s="14"/>
      <c r="B544" s="246"/>
      <c r="C544" s="247"/>
      <c r="D544" s="237" t="s">
        <v>220</v>
      </c>
      <c r="E544" s="247"/>
      <c r="F544" s="249" t="s">
        <v>1048</v>
      </c>
      <c r="G544" s="247"/>
      <c r="H544" s="250">
        <v>5.8959999999999999</v>
      </c>
      <c r="I544" s="251"/>
      <c r="J544" s="247"/>
      <c r="K544" s="247"/>
      <c r="L544" s="252"/>
      <c r="M544" s="253"/>
      <c r="N544" s="254"/>
      <c r="O544" s="254"/>
      <c r="P544" s="254"/>
      <c r="Q544" s="254"/>
      <c r="R544" s="254"/>
      <c r="S544" s="254"/>
      <c r="T544" s="254"/>
      <c r="U544" s="255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6" t="s">
        <v>220</v>
      </c>
      <c r="AU544" s="256" t="s">
        <v>88</v>
      </c>
      <c r="AV544" s="14" t="s">
        <v>88</v>
      </c>
      <c r="AW544" s="14" t="s">
        <v>4</v>
      </c>
      <c r="AX544" s="14" t="s">
        <v>86</v>
      </c>
      <c r="AY544" s="256" t="s">
        <v>150</v>
      </c>
    </row>
    <row r="545" s="2" customFormat="1" ht="24.15" customHeight="1">
      <c r="A545" s="38"/>
      <c r="B545" s="39"/>
      <c r="C545" s="217" t="s">
        <v>1049</v>
      </c>
      <c r="D545" s="217" t="s">
        <v>153</v>
      </c>
      <c r="E545" s="218" t="s">
        <v>1050</v>
      </c>
      <c r="F545" s="219" t="s">
        <v>1051</v>
      </c>
      <c r="G545" s="220" t="s">
        <v>253</v>
      </c>
      <c r="H545" s="221">
        <v>451.60000000000002</v>
      </c>
      <c r="I545" s="222"/>
      <c r="J545" s="223">
        <f>ROUND(I545*H545,2)</f>
        <v>0</v>
      </c>
      <c r="K545" s="219" t="s">
        <v>157</v>
      </c>
      <c r="L545" s="44"/>
      <c r="M545" s="224" t="s">
        <v>1</v>
      </c>
      <c r="N545" s="225" t="s">
        <v>43</v>
      </c>
      <c r="O545" s="91"/>
      <c r="P545" s="226">
        <f>O545*H545</f>
        <v>0</v>
      </c>
      <c r="Q545" s="226">
        <v>0.14066999999999999</v>
      </c>
      <c r="R545" s="226">
        <f>Q545*H545</f>
        <v>63.526572000000002</v>
      </c>
      <c r="S545" s="226">
        <v>0</v>
      </c>
      <c r="T545" s="226">
        <f>S545*H545</f>
        <v>0</v>
      </c>
      <c r="U545" s="227" t="s">
        <v>1</v>
      </c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8" t="s">
        <v>167</v>
      </c>
      <c r="AT545" s="228" t="s">
        <v>153</v>
      </c>
      <c r="AU545" s="228" t="s">
        <v>88</v>
      </c>
      <c r="AY545" s="17" t="s">
        <v>150</v>
      </c>
      <c r="BE545" s="229">
        <f>IF(N545="základní",J545,0)</f>
        <v>0</v>
      </c>
      <c r="BF545" s="229">
        <f>IF(N545="snížená",J545,0)</f>
        <v>0</v>
      </c>
      <c r="BG545" s="229">
        <f>IF(N545="zákl. přenesená",J545,0)</f>
        <v>0</v>
      </c>
      <c r="BH545" s="229">
        <f>IF(N545="sníž. přenesená",J545,0)</f>
        <v>0</v>
      </c>
      <c r="BI545" s="229">
        <f>IF(N545="nulová",J545,0)</f>
        <v>0</v>
      </c>
      <c r="BJ545" s="17" t="s">
        <v>86</v>
      </c>
      <c r="BK545" s="229">
        <f>ROUND(I545*H545,2)</f>
        <v>0</v>
      </c>
      <c r="BL545" s="17" t="s">
        <v>167</v>
      </c>
      <c r="BM545" s="228" t="s">
        <v>1052</v>
      </c>
    </row>
    <row r="546" s="14" customFormat="1">
      <c r="A546" s="14"/>
      <c r="B546" s="246"/>
      <c r="C546" s="247"/>
      <c r="D546" s="237" t="s">
        <v>220</v>
      </c>
      <c r="E546" s="248" t="s">
        <v>1</v>
      </c>
      <c r="F546" s="249" t="s">
        <v>1053</v>
      </c>
      <c r="G546" s="247"/>
      <c r="H546" s="250">
        <v>451.60000000000002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4"/>
      <c r="U546" s="255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6" t="s">
        <v>220</v>
      </c>
      <c r="AU546" s="256" t="s">
        <v>88</v>
      </c>
      <c r="AV546" s="14" t="s">
        <v>88</v>
      </c>
      <c r="AW546" s="14" t="s">
        <v>34</v>
      </c>
      <c r="AX546" s="14" t="s">
        <v>86</v>
      </c>
      <c r="AY546" s="256" t="s">
        <v>150</v>
      </c>
    </row>
    <row r="547" s="2" customFormat="1" ht="21.75" customHeight="1">
      <c r="A547" s="38"/>
      <c r="B547" s="39"/>
      <c r="C547" s="268" t="s">
        <v>1054</v>
      </c>
      <c r="D547" s="268" t="s">
        <v>417</v>
      </c>
      <c r="E547" s="269" t="s">
        <v>1055</v>
      </c>
      <c r="F547" s="270" t="s">
        <v>1056</v>
      </c>
      <c r="G547" s="271" t="s">
        <v>253</v>
      </c>
      <c r="H547" s="272">
        <v>439.28300000000002</v>
      </c>
      <c r="I547" s="273"/>
      <c r="J547" s="274">
        <f>ROUND(I547*H547,2)</f>
        <v>0</v>
      </c>
      <c r="K547" s="270" t="s">
        <v>157</v>
      </c>
      <c r="L547" s="275"/>
      <c r="M547" s="276" t="s">
        <v>1</v>
      </c>
      <c r="N547" s="277" t="s">
        <v>43</v>
      </c>
      <c r="O547" s="91"/>
      <c r="P547" s="226">
        <f>O547*H547</f>
        <v>0</v>
      </c>
      <c r="Q547" s="226">
        <v>0.065000000000000002</v>
      </c>
      <c r="R547" s="226">
        <f>Q547*H547</f>
        <v>28.553395000000002</v>
      </c>
      <c r="S547" s="226">
        <v>0</v>
      </c>
      <c r="T547" s="226">
        <f>S547*H547</f>
        <v>0</v>
      </c>
      <c r="U547" s="227" t="s">
        <v>1</v>
      </c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8" t="s">
        <v>185</v>
      </c>
      <c r="AT547" s="228" t="s">
        <v>417</v>
      </c>
      <c r="AU547" s="228" t="s">
        <v>88</v>
      </c>
      <c r="AY547" s="17" t="s">
        <v>150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7" t="s">
        <v>86</v>
      </c>
      <c r="BK547" s="229">
        <f>ROUND(I547*H547,2)</f>
        <v>0</v>
      </c>
      <c r="BL547" s="17" t="s">
        <v>167</v>
      </c>
      <c r="BM547" s="228" t="s">
        <v>1057</v>
      </c>
    </row>
    <row r="548" s="13" customFormat="1">
      <c r="A548" s="13"/>
      <c r="B548" s="235"/>
      <c r="C548" s="236"/>
      <c r="D548" s="237" t="s">
        <v>220</v>
      </c>
      <c r="E548" s="238" t="s">
        <v>1</v>
      </c>
      <c r="F548" s="239" t="s">
        <v>258</v>
      </c>
      <c r="G548" s="236"/>
      <c r="H548" s="238" t="s">
        <v>1</v>
      </c>
      <c r="I548" s="240"/>
      <c r="J548" s="236"/>
      <c r="K548" s="236"/>
      <c r="L548" s="241"/>
      <c r="M548" s="242"/>
      <c r="N548" s="243"/>
      <c r="O548" s="243"/>
      <c r="P548" s="243"/>
      <c r="Q548" s="243"/>
      <c r="R548" s="243"/>
      <c r="S548" s="243"/>
      <c r="T548" s="243"/>
      <c r="U548" s="244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220</v>
      </c>
      <c r="AU548" s="245" t="s">
        <v>88</v>
      </c>
      <c r="AV548" s="13" t="s">
        <v>86</v>
      </c>
      <c r="AW548" s="13" t="s">
        <v>34</v>
      </c>
      <c r="AX548" s="13" t="s">
        <v>78</v>
      </c>
      <c r="AY548" s="245" t="s">
        <v>150</v>
      </c>
    </row>
    <row r="549" s="14" customFormat="1">
      <c r="A549" s="14"/>
      <c r="B549" s="246"/>
      <c r="C549" s="247"/>
      <c r="D549" s="237" t="s">
        <v>220</v>
      </c>
      <c r="E549" s="248" t="s">
        <v>1</v>
      </c>
      <c r="F549" s="249" t="s">
        <v>1058</v>
      </c>
      <c r="G549" s="247"/>
      <c r="H549" s="250">
        <v>430.67000000000002</v>
      </c>
      <c r="I549" s="251"/>
      <c r="J549" s="247"/>
      <c r="K549" s="247"/>
      <c r="L549" s="252"/>
      <c r="M549" s="253"/>
      <c r="N549" s="254"/>
      <c r="O549" s="254"/>
      <c r="P549" s="254"/>
      <c r="Q549" s="254"/>
      <c r="R549" s="254"/>
      <c r="S549" s="254"/>
      <c r="T549" s="254"/>
      <c r="U549" s="255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6" t="s">
        <v>220</v>
      </c>
      <c r="AU549" s="256" t="s">
        <v>88</v>
      </c>
      <c r="AV549" s="14" t="s">
        <v>88</v>
      </c>
      <c r="AW549" s="14" t="s">
        <v>34</v>
      </c>
      <c r="AX549" s="14" t="s">
        <v>86</v>
      </c>
      <c r="AY549" s="256" t="s">
        <v>150</v>
      </c>
    </row>
    <row r="550" s="14" customFormat="1">
      <c r="A550" s="14"/>
      <c r="B550" s="246"/>
      <c r="C550" s="247"/>
      <c r="D550" s="237" t="s">
        <v>220</v>
      </c>
      <c r="E550" s="247"/>
      <c r="F550" s="249" t="s">
        <v>1059</v>
      </c>
      <c r="G550" s="247"/>
      <c r="H550" s="250">
        <v>439.28300000000002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4"/>
      <c r="U550" s="255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6" t="s">
        <v>220</v>
      </c>
      <c r="AU550" s="256" t="s">
        <v>88</v>
      </c>
      <c r="AV550" s="14" t="s">
        <v>88</v>
      </c>
      <c r="AW550" s="14" t="s">
        <v>4</v>
      </c>
      <c r="AX550" s="14" t="s">
        <v>86</v>
      </c>
      <c r="AY550" s="256" t="s">
        <v>150</v>
      </c>
    </row>
    <row r="551" s="2" customFormat="1" ht="16.5" customHeight="1">
      <c r="A551" s="38"/>
      <c r="B551" s="39"/>
      <c r="C551" s="268" t="s">
        <v>1060</v>
      </c>
      <c r="D551" s="268" t="s">
        <v>417</v>
      </c>
      <c r="E551" s="269" t="s">
        <v>1061</v>
      </c>
      <c r="F551" s="270" t="s">
        <v>1062</v>
      </c>
      <c r="G551" s="271" t="s">
        <v>253</v>
      </c>
      <c r="H551" s="272">
        <v>10.608000000000001</v>
      </c>
      <c r="I551" s="273"/>
      <c r="J551" s="274">
        <f>ROUND(I551*H551,2)</f>
        <v>0</v>
      </c>
      <c r="K551" s="270" t="s">
        <v>157</v>
      </c>
      <c r="L551" s="275"/>
      <c r="M551" s="276" t="s">
        <v>1</v>
      </c>
      <c r="N551" s="277" t="s">
        <v>43</v>
      </c>
      <c r="O551" s="91"/>
      <c r="P551" s="226">
        <f>O551*H551</f>
        <v>0</v>
      </c>
      <c r="Q551" s="226">
        <v>0.125</v>
      </c>
      <c r="R551" s="226">
        <f>Q551*H551</f>
        <v>1.3260000000000001</v>
      </c>
      <c r="S551" s="226">
        <v>0</v>
      </c>
      <c r="T551" s="226">
        <f>S551*H551</f>
        <v>0</v>
      </c>
      <c r="U551" s="227" t="s">
        <v>1</v>
      </c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8" t="s">
        <v>185</v>
      </c>
      <c r="AT551" s="228" t="s">
        <v>417</v>
      </c>
      <c r="AU551" s="228" t="s">
        <v>88</v>
      </c>
      <c r="AY551" s="17" t="s">
        <v>150</v>
      </c>
      <c r="BE551" s="229">
        <f>IF(N551="základní",J551,0)</f>
        <v>0</v>
      </c>
      <c r="BF551" s="229">
        <f>IF(N551="snížená",J551,0)</f>
        <v>0</v>
      </c>
      <c r="BG551" s="229">
        <f>IF(N551="zákl. přenesená",J551,0)</f>
        <v>0</v>
      </c>
      <c r="BH551" s="229">
        <f>IF(N551="sníž. přenesená",J551,0)</f>
        <v>0</v>
      </c>
      <c r="BI551" s="229">
        <f>IF(N551="nulová",J551,0)</f>
        <v>0</v>
      </c>
      <c r="BJ551" s="17" t="s">
        <v>86</v>
      </c>
      <c r="BK551" s="229">
        <f>ROUND(I551*H551,2)</f>
        <v>0</v>
      </c>
      <c r="BL551" s="17" t="s">
        <v>167</v>
      </c>
      <c r="BM551" s="228" t="s">
        <v>1063</v>
      </c>
    </row>
    <row r="552" s="14" customFormat="1">
      <c r="A552" s="14"/>
      <c r="B552" s="246"/>
      <c r="C552" s="247"/>
      <c r="D552" s="237" t="s">
        <v>220</v>
      </c>
      <c r="E552" s="247"/>
      <c r="F552" s="249" t="s">
        <v>1064</v>
      </c>
      <c r="G552" s="247"/>
      <c r="H552" s="250">
        <v>10.608000000000001</v>
      </c>
      <c r="I552" s="251"/>
      <c r="J552" s="247"/>
      <c r="K552" s="247"/>
      <c r="L552" s="252"/>
      <c r="M552" s="253"/>
      <c r="N552" s="254"/>
      <c r="O552" s="254"/>
      <c r="P552" s="254"/>
      <c r="Q552" s="254"/>
      <c r="R552" s="254"/>
      <c r="S552" s="254"/>
      <c r="T552" s="254"/>
      <c r="U552" s="255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6" t="s">
        <v>220</v>
      </c>
      <c r="AU552" s="256" t="s">
        <v>88</v>
      </c>
      <c r="AV552" s="14" t="s">
        <v>88</v>
      </c>
      <c r="AW552" s="14" t="s">
        <v>4</v>
      </c>
      <c r="AX552" s="14" t="s">
        <v>86</v>
      </c>
      <c r="AY552" s="256" t="s">
        <v>150</v>
      </c>
    </row>
    <row r="553" s="2" customFormat="1" ht="16.5" customHeight="1">
      <c r="A553" s="38"/>
      <c r="B553" s="39"/>
      <c r="C553" s="268" t="s">
        <v>1065</v>
      </c>
      <c r="D553" s="268" t="s">
        <v>417</v>
      </c>
      <c r="E553" s="269" t="s">
        <v>1066</v>
      </c>
      <c r="F553" s="270" t="s">
        <v>1067</v>
      </c>
      <c r="G553" s="271" t="s">
        <v>253</v>
      </c>
      <c r="H553" s="272">
        <v>10.741</v>
      </c>
      <c r="I553" s="273"/>
      <c r="J553" s="274">
        <f>ROUND(I553*H553,2)</f>
        <v>0</v>
      </c>
      <c r="K553" s="270" t="s">
        <v>1</v>
      </c>
      <c r="L553" s="275"/>
      <c r="M553" s="276" t="s">
        <v>1</v>
      </c>
      <c r="N553" s="277" t="s">
        <v>43</v>
      </c>
      <c r="O553" s="91"/>
      <c r="P553" s="226">
        <f>O553*H553</f>
        <v>0</v>
      </c>
      <c r="Q553" s="226">
        <v>0.082000000000000003</v>
      </c>
      <c r="R553" s="226">
        <f>Q553*H553</f>
        <v>0.88076200000000004</v>
      </c>
      <c r="S553" s="226">
        <v>0</v>
      </c>
      <c r="T553" s="226">
        <f>S553*H553</f>
        <v>0</v>
      </c>
      <c r="U553" s="227" t="s">
        <v>1</v>
      </c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8" t="s">
        <v>185</v>
      </c>
      <c r="AT553" s="228" t="s">
        <v>417</v>
      </c>
      <c r="AU553" s="228" t="s">
        <v>88</v>
      </c>
      <c r="AY553" s="17" t="s">
        <v>150</v>
      </c>
      <c r="BE553" s="229">
        <f>IF(N553="základní",J553,0)</f>
        <v>0</v>
      </c>
      <c r="BF553" s="229">
        <f>IF(N553="snížená",J553,0)</f>
        <v>0</v>
      </c>
      <c r="BG553" s="229">
        <f>IF(N553="zákl. přenesená",J553,0)</f>
        <v>0</v>
      </c>
      <c r="BH553" s="229">
        <f>IF(N553="sníž. přenesená",J553,0)</f>
        <v>0</v>
      </c>
      <c r="BI553" s="229">
        <f>IF(N553="nulová",J553,0)</f>
        <v>0</v>
      </c>
      <c r="BJ553" s="17" t="s">
        <v>86</v>
      </c>
      <c r="BK553" s="229">
        <f>ROUND(I553*H553,2)</f>
        <v>0</v>
      </c>
      <c r="BL553" s="17" t="s">
        <v>167</v>
      </c>
      <c r="BM553" s="228" t="s">
        <v>1068</v>
      </c>
    </row>
    <row r="554" s="14" customFormat="1">
      <c r="A554" s="14"/>
      <c r="B554" s="246"/>
      <c r="C554" s="247"/>
      <c r="D554" s="237" t="s">
        <v>220</v>
      </c>
      <c r="E554" s="247"/>
      <c r="F554" s="249" t="s">
        <v>1069</v>
      </c>
      <c r="G554" s="247"/>
      <c r="H554" s="250">
        <v>10.741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4"/>
      <c r="U554" s="255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6" t="s">
        <v>220</v>
      </c>
      <c r="AU554" s="256" t="s">
        <v>88</v>
      </c>
      <c r="AV554" s="14" t="s">
        <v>88</v>
      </c>
      <c r="AW554" s="14" t="s">
        <v>4</v>
      </c>
      <c r="AX554" s="14" t="s">
        <v>86</v>
      </c>
      <c r="AY554" s="256" t="s">
        <v>150</v>
      </c>
    </row>
    <row r="555" s="2" customFormat="1" ht="24.15" customHeight="1">
      <c r="A555" s="38"/>
      <c r="B555" s="39"/>
      <c r="C555" s="217" t="s">
        <v>1070</v>
      </c>
      <c r="D555" s="217" t="s">
        <v>153</v>
      </c>
      <c r="E555" s="218" t="s">
        <v>1071</v>
      </c>
      <c r="F555" s="219" t="s">
        <v>1072</v>
      </c>
      <c r="G555" s="220" t="s">
        <v>253</v>
      </c>
      <c r="H555" s="221">
        <v>304.81</v>
      </c>
      <c r="I555" s="222"/>
      <c r="J555" s="223">
        <f>ROUND(I555*H555,2)</f>
        <v>0</v>
      </c>
      <c r="K555" s="219" t="s">
        <v>157</v>
      </c>
      <c r="L555" s="44"/>
      <c r="M555" s="224" t="s">
        <v>1</v>
      </c>
      <c r="N555" s="225" t="s">
        <v>43</v>
      </c>
      <c r="O555" s="91"/>
      <c r="P555" s="226">
        <f>O555*H555</f>
        <v>0</v>
      </c>
      <c r="Q555" s="226">
        <v>0.10095</v>
      </c>
      <c r="R555" s="226">
        <f>Q555*H555</f>
        <v>30.770569500000001</v>
      </c>
      <c r="S555" s="226">
        <v>0</v>
      </c>
      <c r="T555" s="226">
        <f>S555*H555</f>
        <v>0</v>
      </c>
      <c r="U555" s="227" t="s">
        <v>1</v>
      </c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8" t="s">
        <v>167</v>
      </c>
      <c r="AT555" s="228" t="s">
        <v>153</v>
      </c>
      <c r="AU555" s="228" t="s">
        <v>88</v>
      </c>
      <c r="AY555" s="17" t="s">
        <v>150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17" t="s">
        <v>86</v>
      </c>
      <c r="BK555" s="229">
        <f>ROUND(I555*H555,2)</f>
        <v>0</v>
      </c>
      <c r="BL555" s="17" t="s">
        <v>167</v>
      </c>
      <c r="BM555" s="228" t="s">
        <v>1073</v>
      </c>
    </row>
    <row r="556" s="13" customFormat="1">
      <c r="A556" s="13"/>
      <c r="B556" s="235"/>
      <c r="C556" s="236"/>
      <c r="D556" s="237" t="s">
        <v>220</v>
      </c>
      <c r="E556" s="238" t="s">
        <v>1</v>
      </c>
      <c r="F556" s="239" t="s">
        <v>258</v>
      </c>
      <c r="G556" s="236"/>
      <c r="H556" s="238" t="s">
        <v>1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3"/>
      <c r="U556" s="244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5" t="s">
        <v>220</v>
      </c>
      <c r="AU556" s="245" t="s">
        <v>88</v>
      </c>
      <c r="AV556" s="13" t="s">
        <v>86</v>
      </c>
      <c r="AW556" s="13" t="s">
        <v>34</v>
      </c>
      <c r="AX556" s="13" t="s">
        <v>78</v>
      </c>
      <c r="AY556" s="245" t="s">
        <v>150</v>
      </c>
    </row>
    <row r="557" s="14" customFormat="1">
      <c r="A557" s="14"/>
      <c r="B557" s="246"/>
      <c r="C557" s="247"/>
      <c r="D557" s="237" t="s">
        <v>220</v>
      </c>
      <c r="E557" s="248" t="s">
        <v>1</v>
      </c>
      <c r="F557" s="249" t="s">
        <v>1074</v>
      </c>
      <c r="G557" s="247"/>
      <c r="H557" s="250">
        <v>304.81</v>
      </c>
      <c r="I557" s="251"/>
      <c r="J557" s="247"/>
      <c r="K557" s="247"/>
      <c r="L557" s="252"/>
      <c r="M557" s="253"/>
      <c r="N557" s="254"/>
      <c r="O557" s="254"/>
      <c r="P557" s="254"/>
      <c r="Q557" s="254"/>
      <c r="R557" s="254"/>
      <c r="S557" s="254"/>
      <c r="T557" s="254"/>
      <c r="U557" s="255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6" t="s">
        <v>220</v>
      </c>
      <c r="AU557" s="256" t="s">
        <v>88</v>
      </c>
      <c r="AV557" s="14" t="s">
        <v>88</v>
      </c>
      <c r="AW557" s="14" t="s">
        <v>34</v>
      </c>
      <c r="AX557" s="14" t="s">
        <v>86</v>
      </c>
      <c r="AY557" s="256" t="s">
        <v>150</v>
      </c>
    </row>
    <row r="558" s="2" customFormat="1" ht="16.5" customHeight="1">
      <c r="A558" s="38"/>
      <c r="B558" s="39"/>
      <c r="C558" s="268" t="s">
        <v>1075</v>
      </c>
      <c r="D558" s="268" t="s">
        <v>417</v>
      </c>
      <c r="E558" s="269" t="s">
        <v>1076</v>
      </c>
      <c r="F558" s="270" t="s">
        <v>1077</v>
      </c>
      <c r="G558" s="271" t="s">
        <v>253</v>
      </c>
      <c r="H558" s="272">
        <v>310.90600000000001</v>
      </c>
      <c r="I558" s="273"/>
      <c r="J558" s="274">
        <f>ROUND(I558*H558,2)</f>
        <v>0</v>
      </c>
      <c r="K558" s="270" t="s">
        <v>157</v>
      </c>
      <c r="L558" s="275"/>
      <c r="M558" s="276" t="s">
        <v>1</v>
      </c>
      <c r="N558" s="277" t="s">
        <v>43</v>
      </c>
      <c r="O558" s="91"/>
      <c r="P558" s="226">
        <f>O558*H558</f>
        <v>0</v>
      </c>
      <c r="Q558" s="226">
        <v>0.028000000000000001</v>
      </c>
      <c r="R558" s="226">
        <f>Q558*H558</f>
        <v>8.705368</v>
      </c>
      <c r="S558" s="226">
        <v>0</v>
      </c>
      <c r="T558" s="226">
        <f>S558*H558</f>
        <v>0</v>
      </c>
      <c r="U558" s="227" t="s">
        <v>1</v>
      </c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8" t="s">
        <v>185</v>
      </c>
      <c r="AT558" s="228" t="s">
        <v>417</v>
      </c>
      <c r="AU558" s="228" t="s">
        <v>88</v>
      </c>
      <c r="AY558" s="17" t="s">
        <v>150</v>
      </c>
      <c r="BE558" s="229">
        <f>IF(N558="základní",J558,0)</f>
        <v>0</v>
      </c>
      <c r="BF558" s="229">
        <f>IF(N558="snížená",J558,0)</f>
        <v>0</v>
      </c>
      <c r="BG558" s="229">
        <f>IF(N558="zákl. přenesená",J558,0)</f>
        <v>0</v>
      </c>
      <c r="BH558" s="229">
        <f>IF(N558="sníž. přenesená",J558,0)</f>
        <v>0</v>
      </c>
      <c r="BI558" s="229">
        <f>IF(N558="nulová",J558,0)</f>
        <v>0</v>
      </c>
      <c r="BJ558" s="17" t="s">
        <v>86</v>
      </c>
      <c r="BK558" s="229">
        <f>ROUND(I558*H558,2)</f>
        <v>0</v>
      </c>
      <c r="BL558" s="17" t="s">
        <v>167</v>
      </c>
      <c r="BM558" s="228" t="s">
        <v>1078</v>
      </c>
    </row>
    <row r="559" s="14" customFormat="1">
      <c r="A559" s="14"/>
      <c r="B559" s="246"/>
      <c r="C559" s="247"/>
      <c r="D559" s="237" t="s">
        <v>220</v>
      </c>
      <c r="E559" s="247"/>
      <c r="F559" s="249" t="s">
        <v>1079</v>
      </c>
      <c r="G559" s="247"/>
      <c r="H559" s="250">
        <v>310.90600000000001</v>
      </c>
      <c r="I559" s="251"/>
      <c r="J559" s="247"/>
      <c r="K559" s="247"/>
      <c r="L559" s="252"/>
      <c r="M559" s="253"/>
      <c r="N559" s="254"/>
      <c r="O559" s="254"/>
      <c r="P559" s="254"/>
      <c r="Q559" s="254"/>
      <c r="R559" s="254"/>
      <c r="S559" s="254"/>
      <c r="T559" s="254"/>
      <c r="U559" s="255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6" t="s">
        <v>220</v>
      </c>
      <c r="AU559" s="256" t="s">
        <v>88</v>
      </c>
      <c r="AV559" s="14" t="s">
        <v>88</v>
      </c>
      <c r="AW559" s="14" t="s">
        <v>4</v>
      </c>
      <c r="AX559" s="14" t="s">
        <v>86</v>
      </c>
      <c r="AY559" s="256" t="s">
        <v>150</v>
      </c>
    </row>
    <row r="560" s="2" customFormat="1" ht="24.15" customHeight="1">
      <c r="A560" s="38"/>
      <c r="B560" s="39"/>
      <c r="C560" s="217" t="s">
        <v>1080</v>
      </c>
      <c r="D560" s="217" t="s">
        <v>153</v>
      </c>
      <c r="E560" s="218" t="s">
        <v>1081</v>
      </c>
      <c r="F560" s="219" t="s">
        <v>1082</v>
      </c>
      <c r="G560" s="220" t="s">
        <v>284</v>
      </c>
      <c r="H560" s="221">
        <v>102.34</v>
      </c>
      <c r="I560" s="222"/>
      <c r="J560" s="223">
        <f>ROUND(I560*H560,2)</f>
        <v>0</v>
      </c>
      <c r="K560" s="219" t="s">
        <v>157</v>
      </c>
      <c r="L560" s="44"/>
      <c r="M560" s="224" t="s">
        <v>1</v>
      </c>
      <c r="N560" s="225" t="s">
        <v>43</v>
      </c>
      <c r="O560" s="91"/>
      <c r="P560" s="226">
        <f>O560*H560</f>
        <v>0</v>
      </c>
      <c r="Q560" s="226">
        <v>2.2563399999999998</v>
      </c>
      <c r="R560" s="226">
        <f>Q560*H560</f>
        <v>230.9138356</v>
      </c>
      <c r="S560" s="226">
        <v>0</v>
      </c>
      <c r="T560" s="226">
        <f>S560*H560</f>
        <v>0</v>
      </c>
      <c r="U560" s="227" t="s">
        <v>1</v>
      </c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8" t="s">
        <v>167</v>
      </c>
      <c r="AT560" s="228" t="s">
        <v>153</v>
      </c>
      <c r="AU560" s="228" t="s">
        <v>88</v>
      </c>
      <c r="AY560" s="17" t="s">
        <v>150</v>
      </c>
      <c r="BE560" s="229">
        <f>IF(N560="základní",J560,0)</f>
        <v>0</v>
      </c>
      <c r="BF560" s="229">
        <f>IF(N560="snížená",J560,0)</f>
        <v>0</v>
      </c>
      <c r="BG560" s="229">
        <f>IF(N560="zákl. přenesená",J560,0)</f>
        <v>0</v>
      </c>
      <c r="BH560" s="229">
        <f>IF(N560="sníž. přenesená",J560,0)</f>
        <v>0</v>
      </c>
      <c r="BI560" s="229">
        <f>IF(N560="nulová",J560,0)</f>
        <v>0</v>
      </c>
      <c r="BJ560" s="17" t="s">
        <v>86</v>
      </c>
      <c r="BK560" s="229">
        <f>ROUND(I560*H560,2)</f>
        <v>0</v>
      </c>
      <c r="BL560" s="17" t="s">
        <v>167</v>
      </c>
      <c r="BM560" s="228" t="s">
        <v>1083</v>
      </c>
    </row>
    <row r="561" s="14" customFormat="1">
      <c r="A561" s="14"/>
      <c r="B561" s="246"/>
      <c r="C561" s="247"/>
      <c r="D561" s="237" t="s">
        <v>220</v>
      </c>
      <c r="E561" s="248" t="s">
        <v>1</v>
      </c>
      <c r="F561" s="249" t="s">
        <v>1084</v>
      </c>
      <c r="G561" s="247"/>
      <c r="H561" s="250">
        <v>102.34</v>
      </c>
      <c r="I561" s="251"/>
      <c r="J561" s="247"/>
      <c r="K561" s="247"/>
      <c r="L561" s="252"/>
      <c r="M561" s="253"/>
      <c r="N561" s="254"/>
      <c r="O561" s="254"/>
      <c r="P561" s="254"/>
      <c r="Q561" s="254"/>
      <c r="R561" s="254"/>
      <c r="S561" s="254"/>
      <c r="T561" s="254"/>
      <c r="U561" s="255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6" t="s">
        <v>220</v>
      </c>
      <c r="AU561" s="256" t="s">
        <v>88</v>
      </c>
      <c r="AV561" s="14" t="s">
        <v>88</v>
      </c>
      <c r="AW561" s="14" t="s">
        <v>34</v>
      </c>
      <c r="AX561" s="14" t="s">
        <v>86</v>
      </c>
      <c r="AY561" s="256" t="s">
        <v>150</v>
      </c>
    </row>
    <row r="562" s="2" customFormat="1" ht="24.15" customHeight="1">
      <c r="A562" s="38"/>
      <c r="B562" s="39"/>
      <c r="C562" s="217" t="s">
        <v>1085</v>
      </c>
      <c r="D562" s="217" t="s">
        <v>153</v>
      </c>
      <c r="E562" s="218" t="s">
        <v>1086</v>
      </c>
      <c r="F562" s="219" t="s">
        <v>1087</v>
      </c>
      <c r="G562" s="220" t="s">
        <v>253</v>
      </c>
      <c r="H562" s="221">
        <v>76</v>
      </c>
      <c r="I562" s="222"/>
      <c r="J562" s="223">
        <f>ROUND(I562*H562,2)</f>
        <v>0</v>
      </c>
      <c r="K562" s="219" t="s">
        <v>157</v>
      </c>
      <c r="L562" s="44"/>
      <c r="M562" s="224" t="s">
        <v>1</v>
      </c>
      <c r="N562" s="225" t="s">
        <v>43</v>
      </c>
      <c r="O562" s="91"/>
      <c r="P562" s="226">
        <f>O562*H562</f>
        <v>0</v>
      </c>
      <c r="Q562" s="226">
        <v>0.13095999999999999</v>
      </c>
      <c r="R562" s="226">
        <f>Q562*H562</f>
        <v>9.9529599999999991</v>
      </c>
      <c r="S562" s="226">
        <v>0</v>
      </c>
      <c r="T562" s="226">
        <f>S562*H562</f>
        <v>0</v>
      </c>
      <c r="U562" s="227" t="s">
        <v>1</v>
      </c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8" t="s">
        <v>167</v>
      </c>
      <c r="AT562" s="228" t="s">
        <v>153</v>
      </c>
      <c r="AU562" s="228" t="s">
        <v>88</v>
      </c>
      <c r="AY562" s="17" t="s">
        <v>150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17" t="s">
        <v>86</v>
      </c>
      <c r="BK562" s="229">
        <f>ROUND(I562*H562,2)</f>
        <v>0</v>
      </c>
      <c r="BL562" s="17" t="s">
        <v>167</v>
      </c>
      <c r="BM562" s="228" t="s">
        <v>1088</v>
      </c>
    </row>
    <row r="563" s="2" customFormat="1" ht="16.5" customHeight="1">
      <c r="A563" s="38"/>
      <c r="B563" s="39"/>
      <c r="C563" s="268" t="s">
        <v>1089</v>
      </c>
      <c r="D563" s="268" t="s">
        <v>417</v>
      </c>
      <c r="E563" s="269" t="s">
        <v>1090</v>
      </c>
      <c r="F563" s="270" t="s">
        <v>1091</v>
      </c>
      <c r="G563" s="271" t="s">
        <v>253</v>
      </c>
      <c r="H563" s="272">
        <v>76</v>
      </c>
      <c r="I563" s="273"/>
      <c r="J563" s="274">
        <f>ROUND(I563*H563,2)</f>
        <v>0</v>
      </c>
      <c r="K563" s="270" t="s">
        <v>157</v>
      </c>
      <c r="L563" s="275"/>
      <c r="M563" s="276" t="s">
        <v>1</v>
      </c>
      <c r="N563" s="277" t="s">
        <v>43</v>
      </c>
      <c r="O563" s="91"/>
      <c r="P563" s="226">
        <f>O563*H563</f>
        <v>0</v>
      </c>
      <c r="Q563" s="226">
        <v>0.12</v>
      </c>
      <c r="R563" s="226">
        <f>Q563*H563</f>
        <v>9.1199999999999992</v>
      </c>
      <c r="S563" s="226">
        <v>0</v>
      </c>
      <c r="T563" s="226">
        <f>S563*H563</f>
        <v>0</v>
      </c>
      <c r="U563" s="227" t="s">
        <v>1</v>
      </c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8" t="s">
        <v>185</v>
      </c>
      <c r="AT563" s="228" t="s">
        <v>417</v>
      </c>
      <c r="AU563" s="228" t="s">
        <v>88</v>
      </c>
      <c r="AY563" s="17" t="s">
        <v>150</v>
      </c>
      <c r="BE563" s="229">
        <f>IF(N563="základní",J563,0)</f>
        <v>0</v>
      </c>
      <c r="BF563" s="229">
        <f>IF(N563="snížená",J563,0)</f>
        <v>0</v>
      </c>
      <c r="BG563" s="229">
        <f>IF(N563="zákl. přenesená",J563,0)</f>
        <v>0</v>
      </c>
      <c r="BH563" s="229">
        <f>IF(N563="sníž. přenesená",J563,0)</f>
        <v>0</v>
      </c>
      <c r="BI563" s="229">
        <f>IF(N563="nulová",J563,0)</f>
        <v>0</v>
      </c>
      <c r="BJ563" s="17" t="s">
        <v>86</v>
      </c>
      <c r="BK563" s="229">
        <f>ROUND(I563*H563,2)</f>
        <v>0</v>
      </c>
      <c r="BL563" s="17" t="s">
        <v>167</v>
      </c>
      <c r="BM563" s="228" t="s">
        <v>1092</v>
      </c>
    </row>
    <row r="564" s="2" customFormat="1" ht="16.5" customHeight="1">
      <c r="A564" s="38"/>
      <c r="B564" s="39"/>
      <c r="C564" s="217" t="s">
        <v>1093</v>
      </c>
      <c r="D564" s="217" t="s">
        <v>153</v>
      </c>
      <c r="E564" s="218" t="s">
        <v>1094</v>
      </c>
      <c r="F564" s="219" t="s">
        <v>1095</v>
      </c>
      <c r="G564" s="220" t="s">
        <v>253</v>
      </c>
      <c r="H564" s="221">
        <v>2</v>
      </c>
      <c r="I564" s="222"/>
      <c r="J564" s="223">
        <f>ROUND(I564*H564,2)</f>
        <v>0</v>
      </c>
      <c r="K564" s="219" t="s">
        <v>157</v>
      </c>
      <c r="L564" s="44"/>
      <c r="M564" s="224" t="s">
        <v>1</v>
      </c>
      <c r="N564" s="225" t="s">
        <v>43</v>
      </c>
      <c r="O564" s="91"/>
      <c r="P564" s="226">
        <f>O564*H564</f>
        <v>0</v>
      </c>
      <c r="Q564" s="226">
        <v>0</v>
      </c>
      <c r="R564" s="226">
        <f>Q564*H564</f>
        <v>0</v>
      </c>
      <c r="S564" s="226">
        <v>0.753</v>
      </c>
      <c r="T564" s="226">
        <f>S564*H564</f>
        <v>1.506</v>
      </c>
      <c r="U564" s="227" t="s">
        <v>1</v>
      </c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8" t="s">
        <v>167</v>
      </c>
      <c r="AT564" s="228" t="s">
        <v>153</v>
      </c>
      <c r="AU564" s="228" t="s">
        <v>88</v>
      </c>
      <c r="AY564" s="17" t="s">
        <v>150</v>
      </c>
      <c r="BE564" s="229">
        <f>IF(N564="základní",J564,0)</f>
        <v>0</v>
      </c>
      <c r="BF564" s="229">
        <f>IF(N564="snížená",J564,0)</f>
        <v>0</v>
      </c>
      <c r="BG564" s="229">
        <f>IF(N564="zákl. přenesená",J564,0)</f>
        <v>0</v>
      </c>
      <c r="BH564" s="229">
        <f>IF(N564="sníž. přenesená",J564,0)</f>
        <v>0</v>
      </c>
      <c r="BI564" s="229">
        <f>IF(N564="nulová",J564,0)</f>
        <v>0</v>
      </c>
      <c r="BJ564" s="17" t="s">
        <v>86</v>
      </c>
      <c r="BK564" s="229">
        <f>ROUND(I564*H564,2)</f>
        <v>0</v>
      </c>
      <c r="BL564" s="17" t="s">
        <v>167</v>
      </c>
      <c r="BM564" s="228" t="s">
        <v>1096</v>
      </c>
    </row>
    <row r="565" s="2" customFormat="1" ht="24.15" customHeight="1">
      <c r="A565" s="38"/>
      <c r="B565" s="39"/>
      <c r="C565" s="217" t="s">
        <v>1097</v>
      </c>
      <c r="D565" s="217" t="s">
        <v>153</v>
      </c>
      <c r="E565" s="218" t="s">
        <v>1098</v>
      </c>
      <c r="F565" s="219" t="s">
        <v>1099</v>
      </c>
      <c r="G565" s="220" t="s">
        <v>253</v>
      </c>
      <c r="H565" s="221">
        <v>76</v>
      </c>
      <c r="I565" s="222"/>
      <c r="J565" s="223">
        <f>ROUND(I565*H565,2)</f>
        <v>0</v>
      </c>
      <c r="K565" s="219" t="s">
        <v>157</v>
      </c>
      <c r="L565" s="44"/>
      <c r="M565" s="224" t="s">
        <v>1</v>
      </c>
      <c r="N565" s="225" t="s">
        <v>43</v>
      </c>
      <c r="O565" s="91"/>
      <c r="P565" s="226">
        <f>O565*H565</f>
        <v>0</v>
      </c>
      <c r="Q565" s="226">
        <v>0</v>
      </c>
      <c r="R565" s="226">
        <f>Q565*H565</f>
        <v>0</v>
      </c>
      <c r="S565" s="226">
        <v>0.25</v>
      </c>
      <c r="T565" s="226">
        <f>S565*H565</f>
        <v>19</v>
      </c>
      <c r="U565" s="227" t="s">
        <v>1</v>
      </c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8" t="s">
        <v>167</v>
      </c>
      <c r="AT565" s="228" t="s">
        <v>153</v>
      </c>
      <c r="AU565" s="228" t="s">
        <v>88</v>
      </c>
      <c r="AY565" s="17" t="s">
        <v>150</v>
      </c>
      <c r="BE565" s="229">
        <f>IF(N565="základní",J565,0)</f>
        <v>0</v>
      </c>
      <c r="BF565" s="229">
        <f>IF(N565="snížená",J565,0)</f>
        <v>0</v>
      </c>
      <c r="BG565" s="229">
        <f>IF(N565="zákl. přenesená",J565,0)</f>
        <v>0</v>
      </c>
      <c r="BH565" s="229">
        <f>IF(N565="sníž. přenesená",J565,0)</f>
        <v>0</v>
      </c>
      <c r="BI565" s="229">
        <f>IF(N565="nulová",J565,0)</f>
        <v>0</v>
      </c>
      <c r="BJ565" s="17" t="s">
        <v>86</v>
      </c>
      <c r="BK565" s="229">
        <f>ROUND(I565*H565,2)</f>
        <v>0</v>
      </c>
      <c r="BL565" s="17" t="s">
        <v>167</v>
      </c>
      <c r="BM565" s="228" t="s">
        <v>1100</v>
      </c>
    </row>
    <row r="566" s="2" customFormat="1" ht="24.15" customHeight="1">
      <c r="A566" s="38"/>
      <c r="B566" s="39"/>
      <c r="C566" s="217" t="s">
        <v>1101</v>
      </c>
      <c r="D566" s="217" t="s">
        <v>153</v>
      </c>
      <c r="E566" s="218" t="s">
        <v>1102</v>
      </c>
      <c r="F566" s="219" t="s">
        <v>1103</v>
      </c>
      <c r="G566" s="220" t="s">
        <v>253</v>
      </c>
      <c r="H566" s="221">
        <v>19.449999999999999</v>
      </c>
      <c r="I566" s="222"/>
      <c r="J566" s="223">
        <f>ROUND(I566*H566,2)</f>
        <v>0</v>
      </c>
      <c r="K566" s="219" t="s">
        <v>157</v>
      </c>
      <c r="L566" s="44"/>
      <c r="M566" s="224" t="s">
        <v>1</v>
      </c>
      <c r="N566" s="225" t="s">
        <v>43</v>
      </c>
      <c r="O566" s="91"/>
      <c r="P566" s="226">
        <f>O566*H566</f>
        <v>0</v>
      </c>
      <c r="Q566" s="226">
        <v>0.0001103</v>
      </c>
      <c r="R566" s="226">
        <f>Q566*H566</f>
        <v>0.002145335</v>
      </c>
      <c r="S566" s="226">
        <v>0</v>
      </c>
      <c r="T566" s="226">
        <f>S566*H566</f>
        <v>0</v>
      </c>
      <c r="U566" s="227" t="s">
        <v>1</v>
      </c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8" t="s">
        <v>167</v>
      </c>
      <c r="AT566" s="228" t="s">
        <v>153</v>
      </c>
      <c r="AU566" s="228" t="s">
        <v>88</v>
      </c>
      <c r="AY566" s="17" t="s">
        <v>150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17" t="s">
        <v>86</v>
      </c>
      <c r="BK566" s="229">
        <f>ROUND(I566*H566,2)</f>
        <v>0</v>
      </c>
      <c r="BL566" s="17" t="s">
        <v>167</v>
      </c>
      <c r="BM566" s="228" t="s">
        <v>1104</v>
      </c>
    </row>
    <row r="567" s="14" customFormat="1">
      <c r="A567" s="14"/>
      <c r="B567" s="246"/>
      <c r="C567" s="247"/>
      <c r="D567" s="237" t="s">
        <v>220</v>
      </c>
      <c r="E567" s="248" t="s">
        <v>1</v>
      </c>
      <c r="F567" s="249" t="s">
        <v>1105</v>
      </c>
      <c r="G567" s="247"/>
      <c r="H567" s="250">
        <v>19.449999999999999</v>
      </c>
      <c r="I567" s="251"/>
      <c r="J567" s="247"/>
      <c r="K567" s="247"/>
      <c r="L567" s="252"/>
      <c r="M567" s="253"/>
      <c r="N567" s="254"/>
      <c r="O567" s="254"/>
      <c r="P567" s="254"/>
      <c r="Q567" s="254"/>
      <c r="R567" s="254"/>
      <c r="S567" s="254"/>
      <c r="T567" s="254"/>
      <c r="U567" s="255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6" t="s">
        <v>220</v>
      </c>
      <c r="AU567" s="256" t="s">
        <v>88</v>
      </c>
      <c r="AV567" s="14" t="s">
        <v>88</v>
      </c>
      <c r="AW567" s="14" t="s">
        <v>34</v>
      </c>
      <c r="AX567" s="14" t="s">
        <v>86</v>
      </c>
      <c r="AY567" s="256" t="s">
        <v>150</v>
      </c>
    </row>
    <row r="568" s="2" customFormat="1" ht="16.5" customHeight="1">
      <c r="A568" s="38"/>
      <c r="B568" s="39"/>
      <c r="C568" s="217" t="s">
        <v>1106</v>
      </c>
      <c r="D568" s="217" t="s">
        <v>153</v>
      </c>
      <c r="E568" s="218" t="s">
        <v>1107</v>
      </c>
      <c r="F568" s="219" t="s">
        <v>1108</v>
      </c>
      <c r="G568" s="220" t="s">
        <v>284</v>
      </c>
      <c r="H568" s="221">
        <v>2.4300000000000002</v>
      </c>
      <c r="I568" s="222"/>
      <c r="J568" s="223">
        <f>ROUND(I568*H568,2)</f>
        <v>0</v>
      </c>
      <c r="K568" s="219" t="s">
        <v>157</v>
      </c>
      <c r="L568" s="44"/>
      <c r="M568" s="224" t="s">
        <v>1</v>
      </c>
      <c r="N568" s="225" t="s">
        <v>43</v>
      </c>
      <c r="O568" s="91"/>
      <c r="P568" s="226">
        <f>O568*H568</f>
        <v>0</v>
      </c>
      <c r="Q568" s="226">
        <v>0</v>
      </c>
      <c r="R568" s="226">
        <f>Q568*H568</f>
        <v>0</v>
      </c>
      <c r="S568" s="226">
        <v>2</v>
      </c>
      <c r="T568" s="226">
        <f>S568*H568</f>
        <v>4.8600000000000003</v>
      </c>
      <c r="U568" s="227" t="s">
        <v>1</v>
      </c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8" t="s">
        <v>167</v>
      </c>
      <c r="AT568" s="228" t="s">
        <v>153</v>
      </c>
      <c r="AU568" s="228" t="s">
        <v>88</v>
      </c>
      <c r="AY568" s="17" t="s">
        <v>150</v>
      </c>
      <c r="BE568" s="229">
        <f>IF(N568="základní",J568,0)</f>
        <v>0</v>
      </c>
      <c r="BF568" s="229">
        <f>IF(N568="snížená",J568,0)</f>
        <v>0</v>
      </c>
      <c r="BG568" s="229">
        <f>IF(N568="zákl. přenesená",J568,0)</f>
        <v>0</v>
      </c>
      <c r="BH568" s="229">
        <f>IF(N568="sníž. přenesená",J568,0)</f>
        <v>0</v>
      </c>
      <c r="BI568" s="229">
        <f>IF(N568="nulová",J568,0)</f>
        <v>0</v>
      </c>
      <c r="BJ568" s="17" t="s">
        <v>86</v>
      </c>
      <c r="BK568" s="229">
        <f>ROUND(I568*H568,2)</f>
        <v>0</v>
      </c>
      <c r="BL568" s="17" t="s">
        <v>167</v>
      </c>
      <c r="BM568" s="228" t="s">
        <v>1109</v>
      </c>
    </row>
    <row r="569" s="13" customFormat="1">
      <c r="A569" s="13"/>
      <c r="B569" s="235"/>
      <c r="C569" s="236"/>
      <c r="D569" s="237" t="s">
        <v>220</v>
      </c>
      <c r="E569" s="238" t="s">
        <v>1</v>
      </c>
      <c r="F569" s="239" t="s">
        <v>1110</v>
      </c>
      <c r="G569" s="236"/>
      <c r="H569" s="238" t="s">
        <v>1</v>
      </c>
      <c r="I569" s="240"/>
      <c r="J569" s="236"/>
      <c r="K569" s="236"/>
      <c r="L569" s="241"/>
      <c r="M569" s="242"/>
      <c r="N569" s="243"/>
      <c r="O569" s="243"/>
      <c r="P569" s="243"/>
      <c r="Q569" s="243"/>
      <c r="R569" s="243"/>
      <c r="S569" s="243"/>
      <c r="T569" s="243"/>
      <c r="U569" s="244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5" t="s">
        <v>220</v>
      </c>
      <c r="AU569" s="245" t="s">
        <v>88</v>
      </c>
      <c r="AV569" s="13" t="s">
        <v>86</v>
      </c>
      <c r="AW569" s="13" t="s">
        <v>34</v>
      </c>
      <c r="AX569" s="13" t="s">
        <v>78</v>
      </c>
      <c r="AY569" s="245" t="s">
        <v>150</v>
      </c>
    </row>
    <row r="570" s="14" customFormat="1">
      <c r="A570" s="14"/>
      <c r="B570" s="246"/>
      <c r="C570" s="247"/>
      <c r="D570" s="237" t="s">
        <v>220</v>
      </c>
      <c r="E570" s="248" t="s">
        <v>1</v>
      </c>
      <c r="F570" s="249" t="s">
        <v>1111</v>
      </c>
      <c r="G570" s="247"/>
      <c r="H570" s="250">
        <v>2.4300000000000002</v>
      </c>
      <c r="I570" s="251"/>
      <c r="J570" s="247"/>
      <c r="K570" s="247"/>
      <c r="L570" s="252"/>
      <c r="M570" s="253"/>
      <c r="N570" s="254"/>
      <c r="O570" s="254"/>
      <c r="P570" s="254"/>
      <c r="Q570" s="254"/>
      <c r="R570" s="254"/>
      <c r="S570" s="254"/>
      <c r="T570" s="254"/>
      <c r="U570" s="255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6" t="s">
        <v>220</v>
      </c>
      <c r="AU570" s="256" t="s">
        <v>88</v>
      </c>
      <c r="AV570" s="14" t="s">
        <v>88</v>
      </c>
      <c r="AW570" s="14" t="s">
        <v>34</v>
      </c>
      <c r="AX570" s="14" t="s">
        <v>86</v>
      </c>
      <c r="AY570" s="256" t="s">
        <v>150</v>
      </c>
    </row>
    <row r="571" s="2" customFormat="1" ht="24.15" customHeight="1">
      <c r="A571" s="38"/>
      <c r="B571" s="39"/>
      <c r="C571" s="217" t="s">
        <v>1112</v>
      </c>
      <c r="D571" s="217" t="s">
        <v>153</v>
      </c>
      <c r="E571" s="218" t="s">
        <v>1113</v>
      </c>
      <c r="F571" s="219" t="s">
        <v>1114</v>
      </c>
      <c r="G571" s="220" t="s">
        <v>253</v>
      </c>
      <c r="H571" s="221">
        <v>42.659999999999997</v>
      </c>
      <c r="I571" s="222"/>
      <c r="J571" s="223">
        <f>ROUND(I571*H571,2)</f>
        <v>0</v>
      </c>
      <c r="K571" s="219" t="s">
        <v>157</v>
      </c>
      <c r="L571" s="44"/>
      <c r="M571" s="224" t="s">
        <v>1</v>
      </c>
      <c r="N571" s="225" t="s">
        <v>43</v>
      </c>
      <c r="O571" s="91"/>
      <c r="P571" s="226">
        <f>O571*H571</f>
        <v>0</v>
      </c>
      <c r="Q571" s="226">
        <v>0</v>
      </c>
      <c r="R571" s="226">
        <f>Q571*H571</f>
        <v>0</v>
      </c>
      <c r="S571" s="226">
        <v>0.112</v>
      </c>
      <c r="T571" s="226">
        <f>S571*H571</f>
        <v>4.7779199999999999</v>
      </c>
      <c r="U571" s="227" t="s">
        <v>1</v>
      </c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8" t="s">
        <v>167</v>
      </c>
      <c r="AT571" s="228" t="s">
        <v>153</v>
      </c>
      <c r="AU571" s="228" t="s">
        <v>88</v>
      </c>
      <c r="AY571" s="17" t="s">
        <v>150</v>
      </c>
      <c r="BE571" s="229">
        <f>IF(N571="základní",J571,0)</f>
        <v>0</v>
      </c>
      <c r="BF571" s="229">
        <f>IF(N571="snížená",J571,0)</f>
        <v>0</v>
      </c>
      <c r="BG571" s="229">
        <f>IF(N571="zákl. přenesená",J571,0)</f>
        <v>0</v>
      </c>
      <c r="BH571" s="229">
        <f>IF(N571="sníž. přenesená",J571,0)</f>
        <v>0</v>
      </c>
      <c r="BI571" s="229">
        <f>IF(N571="nulová",J571,0)</f>
        <v>0</v>
      </c>
      <c r="BJ571" s="17" t="s">
        <v>86</v>
      </c>
      <c r="BK571" s="229">
        <f>ROUND(I571*H571,2)</f>
        <v>0</v>
      </c>
      <c r="BL571" s="17" t="s">
        <v>167</v>
      </c>
      <c r="BM571" s="228" t="s">
        <v>1115</v>
      </c>
    </row>
    <row r="572" s="14" customFormat="1">
      <c r="A572" s="14"/>
      <c r="B572" s="246"/>
      <c r="C572" s="247"/>
      <c r="D572" s="237" t="s">
        <v>220</v>
      </c>
      <c r="E572" s="248" t="s">
        <v>1</v>
      </c>
      <c r="F572" s="249" t="s">
        <v>1116</v>
      </c>
      <c r="G572" s="247"/>
      <c r="H572" s="250">
        <v>42.659999999999997</v>
      </c>
      <c r="I572" s="251"/>
      <c r="J572" s="247"/>
      <c r="K572" s="247"/>
      <c r="L572" s="252"/>
      <c r="M572" s="253"/>
      <c r="N572" s="254"/>
      <c r="O572" s="254"/>
      <c r="P572" s="254"/>
      <c r="Q572" s="254"/>
      <c r="R572" s="254"/>
      <c r="S572" s="254"/>
      <c r="T572" s="254"/>
      <c r="U572" s="255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6" t="s">
        <v>220</v>
      </c>
      <c r="AU572" s="256" t="s">
        <v>88</v>
      </c>
      <c r="AV572" s="14" t="s">
        <v>88</v>
      </c>
      <c r="AW572" s="14" t="s">
        <v>34</v>
      </c>
      <c r="AX572" s="14" t="s">
        <v>86</v>
      </c>
      <c r="AY572" s="256" t="s">
        <v>150</v>
      </c>
    </row>
    <row r="573" s="2" customFormat="1" ht="24.15" customHeight="1">
      <c r="A573" s="38"/>
      <c r="B573" s="39"/>
      <c r="C573" s="217" t="s">
        <v>1117</v>
      </c>
      <c r="D573" s="217" t="s">
        <v>153</v>
      </c>
      <c r="E573" s="218" t="s">
        <v>1118</v>
      </c>
      <c r="F573" s="219" t="s">
        <v>1119</v>
      </c>
      <c r="G573" s="220" t="s">
        <v>253</v>
      </c>
      <c r="H573" s="221">
        <v>22.5</v>
      </c>
      <c r="I573" s="222"/>
      <c r="J573" s="223">
        <f>ROUND(I573*H573,2)</f>
        <v>0</v>
      </c>
      <c r="K573" s="219" t="s">
        <v>157</v>
      </c>
      <c r="L573" s="44"/>
      <c r="M573" s="224" t="s">
        <v>1</v>
      </c>
      <c r="N573" s="225" t="s">
        <v>43</v>
      </c>
      <c r="O573" s="91"/>
      <c r="P573" s="226">
        <f>O573*H573</f>
        <v>0</v>
      </c>
      <c r="Q573" s="226">
        <v>0</v>
      </c>
      <c r="R573" s="226">
        <f>Q573*H573</f>
        <v>0</v>
      </c>
      <c r="S573" s="226">
        <v>0.070000000000000007</v>
      </c>
      <c r="T573" s="226">
        <f>S573*H573</f>
        <v>1.5750000000000002</v>
      </c>
      <c r="U573" s="227" t="s">
        <v>1</v>
      </c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8" t="s">
        <v>167</v>
      </c>
      <c r="AT573" s="228" t="s">
        <v>153</v>
      </c>
      <c r="AU573" s="228" t="s">
        <v>88</v>
      </c>
      <c r="AY573" s="17" t="s">
        <v>150</v>
      </c>
      <c r="BE573" s="229">
        <f>IF(N573="základní",J573,0)</f>
        <v>0</v>
      </c>
      <c r="BF573" s="229">
        <f>IF(N573="snížená",J573,0)</f>
        <v>0</v>
      </c>
      <c r="BG573" s="229">
        <f>IF(N573="zákl. přenesená",J573,0)</f>
        <v>0</v>
      </c>
      <c r="BH573" s="229">
        <f>IF(N573="sníž. přenesená",J573,0)</f>
        <v>0</v>
      </c>
      <c r="BI573" s="229">
        <f>IF(N573="nulová",J573,0)</f>
        <v>0</v>
      </c>
      <c r="BJ573" s="17" t="s">
        <v>86</v>
      </c>
      <c r="BK573" s="229">
        <f>ROUND(I573*H573,2)</f>
        <v>0</v>
      </c>
      <c r="BL573" s="17" t="s">
        <v>167</v>
      </c>
      <c r="BM573" s="228" t="s">
        <v>1120</v>
      </c>
    </row>
    <row r="574" s="14" customFormat="1">
      <c r="A574" s="14"/>
      <c r="B574" s="246"/>
      <c r="C574" s="247"/>
      <c r="D574" s="237" t="s">
        <v>220</v>
      </c>
      <c r="E574" s="248" t="s">
        <v>1</v>
      </c>
      <c r="F574" s="249" t="s">
        <v>1121</v>
      </c>
      <c r="G574" s="247"/>
      <c r="H574" s="250">
        <v>22.5</v>
      </c>
      <c r="I574" s="251"/>
      <c r="J574" s="247"/>
      <c r="K574" s="247"/>
      <c r="L574" s="252"/>
      <c r="M574" s="253"/>
      <c r="N574" s="254"/>
      <c r="O574" s="254"/>
      <c r="P574" s="254"/>
      <c r="Q574" s="254"/>
      <c r="R574" s="254"/>
      <c r="S574" s="254"/>
      <c r="T574" s="254"/>
      <c r="U574" s="255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6" t="s">
        <v>220</v>
      </c>
      <c r="AU574" s="256" t="s">
        <v>88</v>
      </c>
      <c r="AV574" s="14" t="s">
        <v>88</v>
      </c>
      <c r="AW574" s="14" t="s">
        <v>34</v>
      </c>
      <c r="AX574" s="14" t="s">
        <v>86</v>
      </c>
      <c r="AY574" s="256" t="s">
        <v>150</v>
      </c>
    </row>
    <row r="575" s="2" customFormat="1" ht="16.5" customHeight="1">
      <c r="A575" s="38"/>
      <c r="B575" s="39"/>
      <c r="C575" s="217" t="s">
        <v>1122</v>
      </c>
      <c r="D575" s="217" t="s">
        <v>153</v>
      </c>
      <c r="E575" s="218" t="s">
        <v>1123</v>
      </c>
      <c r="F575" s="219" t="s">
        <v>1124</v>
      </c>
      <c r="G575" s="220" t="s">
        <v>218</v>
      </c>
      <c r="H575" s="221">
        <v>2104.2800000000002</v>
      </c>
      <c r="I575" s="222"/>
      <c r="J575" s="223">
        <f>ROUND(I575*H575,2)</f>
        <v>0</v>
      </c>
      <c r="K575" s="219" t="s">
        <v>157</v>
      </c>
      <c r="L575" s="44"/>
      <c r="M575" s="224" t="s">
        <v>1</v>
      </c>
      <c r="N575" s="225" t="s">
        <v>43</v>
      </c>
      <c r="O575" s="91"/>
      <c r="P575" s="226">
        <f>O575*H575</f>
        <v>0</v>
      </c>
      <c r="Q575" s="226">
        <v>0</v>
      </c>
      <c r="R575" s="226">
        <f>Q575*H575</f>
        <v>0</v>
      </c>
      <c r="S575" s="226">
        <v>0.01</v>
      </c>
      <c r="T575" s="226">
        <f>S575*H575</f>
        <v>21.042800000000003</v>
      </c>
      <c r="U575" s="227" t="s">
        <v>1</v>
      </c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8" t="s">
        <v>167</v>
      </c>
      <c r="AT575" s="228" t="s">
        <v>153</v>
      </c>
      <c r="AU575" s="228" t="s">
        <v>88</v>
      </c>
      <c r="AY575" s="17" t="s">
        <v>150</v>
      </c>
      <c r="BE575" s="229">
        <f>IF(N575="základní",J575,0)</f>
        <v>0</v>
      </c>
      <c r="BF575" s="229">
        <f>IF(N575="snížená",J575,0)</f>
        <v>0</v>
      </c>
      <c r="BG575" s="229">
        <f>IF(N575="zákl. přenesená",J575,0)</f>
        <v>0</v>
      </c>
      <c r="BH575" s="229">
        <f>IF(N575="sníž. přenesená",J575,0)</f>
        <v>0</v>
      </c>
      <c r="BI575" s="229">
        <f>IF(N575="nulová",J575,0)</f>
        <v>0</v>
      </c>
      <c r="BJ575" s="17" t="s">
        <v>86</v>
      </c>
      <c r="BK575" s="229">
        <f>ROUND(I575*H575,2)</f>
        <v>0</v>
      </c>
      <c r="BL575" s="17" t="s">
        <v>167</v>
      </c>
      <c r="BM575" s="228" t="s">
        <v>1125</v>
      </c>
    </row>
    <row r="576" s="14" customFormat="1">
      <c r="A576" s="14"/>
      <c r="B576" s="246"/>
      <c r="C576" s="247"/>
      <c r="D576" s="237" t="s">
        <v>220</v>
      </c>
      <c r="E576" s="248" t="s">
        <v>1</v>
      </c>
      <c r="F576" s="249" t="s">
        <v>1126</v>
      </c>
      <c r="G576" s="247"/>
      <c r="H576" s="250">
        <v>2104.2800000000002</v>
      </c>
      <c r="I576" s="251"/>
      <c r="J576" s="247"/>
      <c r="K576" s="247"/>
      <c r="L576" s="252"/>
      <c r="M576" s="253"/>
      <c r="N576" s="254"/>
      <c r="O576" s="254"/>
      <c r="P576" s="254"/>
      <c r="Q576" s="254"/>
      <c r="R576" s="254"/>
      <c r="S576" s="254"/>
      <c r="T576" s="254"/>
      <c r="U576" s="255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6" t="s">
        <v>220</v>
      </c>
      <c r="AU576" s="256" t="s">
        <v>88</v>
      </c>
      <c r="AV576" s="14" t="s">
        <v>88</v>
      </c>
      <c r="AW576" s="14" t="s">
        <v>34</v>
      </c>
      <c r="AX576" s="14" t="s">
        <v>86</v>
      </c>
      <c r="AY576" s="256" t="s">
        <v>150</v>
      </c>
    </row>
    <row r="577" s="2" customFormat="1" ht="24.15" customHeight="1">
      <c r="A577" s="38"/>
      <c r="B577" s="39"/>
      <c r="C577" s="217" t="s">
        <v>1127</v>
      </c>
      <c r="D577" s="217" t="s">
        <v>153</v>
      </c>
      <c r="E577" s="218" t="s">
        <v>1128</v>
      </c>
      <c r="F577" s="219" t="s">
        <v>1129</v>
      </c>
      <c r="G577" s="220" t="s">
        <v>218</v>
      </c>
      <c r="H577" s="221">
        <v>2104.2800000000002</v>
      </c>
      <c r="I577" s="222"/>
      <c r="J577" s="223">
        <f>ROUND(I577*H577,2)</f>
        <v>0</v>
      </c>
      <c r="K577" s="219" t="s">
        <v>157</v>
      </c>
      <c r="L577" s="44"/>
      <c r="M577" s="224" t="s">
        <v>1</v>
      </c>
      <c r="N577" s="225" t="s">
        <v>43</v>
      </c>
      <c r="O577" s="91"/>
      <c r="P577" s="226">
        <f>O577*H577</f>
        <v>0</v>
      </c>
      <c r="Q577" s="226">
        <v>0</v>
      </c>
      <c r="R577" s="226">
        <f>Q577*H577</f>
        <v>0</v>
      </c>
      <c r="S577" s="226">
        <v>0.02</v>
      </c>
      <c r="T577" s="226">
        <f>S577*H577</f>
        <v>42.085600000000007</v>
      </c>
      <c r="U577" s="227" t="s">
        <v>1</v>
      </c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8" t="s">
        <v>167</v>
      </c>
      <c r="AT577" s="228" t="s">
        <v>153</v>
      </c>
      <c r="AU577" s="228" t="s">
        <v>88</v>
      </c>
      <c r="AY577" s="17" t="s">
        <v>150</v>
      </c>
      <c r="BE577" s="229">
        <f>IF(N577="základní",J577,0)</f>
        <v>0</v>
      </c>
      <c r="BF577" s="229">
        <f>IF(N577="snížená",J577,0)</f>
        <v>0</v>
      </c>
      <c r="BG577" s="229">
        <f>IF(N577="zákl. přenesená",J577,0)</f>
        <v>0</v>
      </c>
      <c r="BH577" s="229">
        <f>IF(N577="sníž. přenesená",J577,0)</f>
        <v>0</v>
      </c>
      <c r="BI577" s="229">
        <f>IF(N577="nulová",J577,0)</f>
        <v>0</v>
      </c>
      <c r="BJ577" s="17" t="s">
        <v>86</v>
      </c>
      <c r="BK577" s="229">
        <f>ROUND(I577*H577,2)</f>
        <v>0</v>
      </c>
      <c r="BL577" s="17" t="s">
        <v>167</v>
      </c>
      <c r="BM577" s="228" t="s">
        <v>1130</v>
      </c>
    </row>
    <row r="578" s="14" customFormat="1">
      <c r="A578" s="14"/>
      <c r="B578" s="246"/>
      <c r="C578" s="247"/>
      <c r="D578" s="237" t="s">
        <v>220</v>
      </c>
      <c r="E578" s="248" t="s">
        <v>1</v>
      </c>
      <c r="F578" s="249" t="s">
        <v>1126</v>
      </c>
      <c r="G578" s="247"/>
      <c r="H578" s="250">
        <v>2104.2800000000002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4"/>
      <c r="U578" s="255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6" t="s">
        <v>220</v>
      </c>
      <c r="AU578" s="256" t="s">
        <v>88</v>
      </c>
      <c r="AV578" s="14" t="s">
        <v>88</v>
      </c>
      <c r="AW578" s="14" t="s">
        <v>34</v>
      </c>
      <c r="AX578" s="14" t="s">
        <v>86</v>
      </c>
      <c r="AY578" s="256" t="s">
        <v>150</v>
      </c>
    </row>
    <row r="579" s="2" customFormat="1" ht="24.15" customHeight="1">
      <c r="A579" s="38"/>
      <c r="B579" s="39"/>
      <c r="C579" s="217" t="s">
        <v>1131</v>
      </c>
      <c r="D579" s="217" t="s">
        <v>153</v>
      </c>
      <c r="E579" s="218" t="s">
        <v>1132</v>
      </c>
      <c r="F579" s="219" t="s">
        <v>1133</v>
      </c>
      <c r="G579" s="220" t="s">
        <v>218</v>
      </c>
      <c r="H579" s="221">
        <v>1276.2460000000001</v>
      </c>
      <c r="I579" s="222"/>
      <c r="J579" s="223">
        <f>ROUND(I579*H579,2)</f>
        <v>0</v>
      </c>
      <c r="K579" s="219" t="s">
        <v>157</v>
      </c>
      <c r="L579" s="44"/>
      <c r="M579" s="224" t="s">
        <v>1</v>
      </c>
      <c r="N579" s="225" t="s">
        <v>43</v>
      </c>
      <c r="O579" s="91"/>
      <c r="P579" s="226">
        <f>O579*H579</f>
        <v>0</v>
      </c>
      <c r="Q579" s="226">
        <v>0</v>
      </c>
      <c r="R579" s="226">
        <f>Q579*H579</f>
        <v>0</v>
      </c>
      <c r="S579" s="226">
        <v>0.02</v>
      </c>
      <c r="T579" s="226">
        <f>S579*H579</f>
        <v>25.524920000000002</v>
      </c>
      <c r="U579" s="227" t="s">
        <v>1</v>
      </c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8" t="s">
        <v>167</v>
      </c>
      <c r="AT579" s="228" t="s">
        <v>153</v>
      </c>
      <c r="AU579" s="228" t="s">
        <v>88</v>
      </c>
      <c r="AY579" s="17" t="s">
        <v>150</v>
      </c>
      <c r="BE579" s="229">
        <f>IF(N579="základní",J579,0)</f>
        <v>0</v>
      </c>
      <c r="BF579" s="229">
        <f>IF(N579="snížená",J579,0)</f>
        <v>0</v>
      </c>
      <c r="BG579" s="229">
        <f>IF(N579="zákl. přenesená",J579,0)</f>
        <v>0</v>
      </c>
      <c r="BH579" s="229">
        <f>IF(N579="sníž. přenesená",J579,0)</f>
        <v>0</v>
      </c>
      <c r="BI579" s="229">
        <f>IF(N579="nulová",J579,0)</f>
        <v>0</v>
      </c>
      <c r="BJ579" s="17" t="s">
        <v>86</v>
      </c>
      <c r="BK579" s="229">
        <f>ROUND(I579*H579,2)</f>
        <v>0</v>
      </c>
      <c r="BL579" s="17" t="s">
        <v>167</v>
      </c>
      <c r="BM579" s="228" t="s">
        <v>1134</v>
      </c>
    </row>
    <row r="580" s="14" customFormat="1">
      <c r="A580" s="14"/>
      <c r="B580" s="246"/>
      <c r="C580" s="247"/>
      <c r="D580" s="237" t="s">
        <v>220</v>
      </c>
      <c r="E580" s="248" t="s">
        <v>1</v>
      </c>
      <c r="F580" s="249" t="s">
        <v>1135</v>
      </c>
      <c r="G580" s="247"/>
      <c r="H580" s="250">
        <v>1276.2460000000001</v>
      </c>
      <c r="I580" s="251"/>
      <c r="J580" s="247"/>
      <c r="K580" s="247"/>
      <c r="L580" s="252"/>
      <c r="M580" s="253"/>
      <c r="N580" s="254"/>
      <c r="O580" s="254"/>
      <c r="P580" s="254"/>
      <c r="Q580" s="254"/>
      <c r="R580" s="254"/>
      <c r="S580" s="254"/>
      <c r="T580" s="254"/>
      <c r="U580" s="255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6" t="s">
        <v>220</v>
      </c>
      <c r="AU580" s="256" t="s">
        <v>88</v>
      </c>
      <c r="AV580" s="14" t="s">
        <v>88</v>
      </c>
      <c r="AW580" s="14" t="s">
        <v>34</v>
      </c>
      <c r="AX580" s="14" t="s">
        <v>86</v>
      </c>
      <c r="AY580" s="256" t="s">
        <v>150</v>
      </c>
    </row>
    <row r="581" s="2" customFormat="1" ht="24.15" customHeight="1">
      <c r="A581" s="38"/>
      <c r="B581" s="39"/>
      <c r="C581" s="217" t="s">
        <v>1136</v>
      </c>
      <c r="D581" s="217" t="s">
        <v>153</v>
      </c>
      <c r="E581" s="218" t="s">
        <v>1137</v>
      </c>
      <c r="F581" s="219" t="s">
        <v>1138</v>
      </c>
      <c r="G581" s="220" t="s">
        <v>218</v>
      </c>
      <c r="H581" s="221">
        <v>24.98</v>
      </c>
      <c r="I581" s="222"/>
      <c r="J581" s="223">
        <f>ROUND(I581*H581,2)</f>
        <v>0</v>
      </c>
      <c r="K581" s="219" t="s">
        <v>157</v>
      </c>
      <c r="L581" s="44"/>
      <c r="M581" s="224" t="s">
        <v>1</v>
      </c>
      <c r="N581" s="225" t="s">
        <v>43</v>
      </c>
      <c r="O581" s="91"/>
      <c r="P581" s="226">
        <f>O581*H581</f>
        <v>0</v>
      </c>
      <c r="Q581" s="226">
        <v>0</v>
      </c>
      <c r="R581" s="226">
        <f>Q581*H581</f>
        <v>0</v>
      </c>
      <c r="S581" s="226">
        <v>0</v>
      </c>
      <c r="T581" s="226">
        <f>S581*H581</f>
        <v>0</v>
      </c>
      <c r="U581" s="227" t="s">
        <v>1</v>
      </c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8" t="s">
        <v>167</v>
      </c>
      <c r="AT581" s="228" t="s">
        <v>153</v>
      </c>
      <c r="AU581" s="228" t="s">
        <v>88</v>
      </c>
      <c r="AY581" s="17" t="s">
        <v>150</v>
      </c>
      <c r="BE581" s="229">
        <f>IF(N581="základní",J581,0)</f>
        <v>0</v>
      </c>
      <c r="BF581" s="229">
        <f>IF(N581="snížená",J581,0)</f>
        <v>0</v>
      </c>
      <c r="BG581" s="229">
        <f>IF(N581="zákl. přenesená",J581,0)</f>
        <v>0</v>
      </c>
      <c r="BH581" s="229">
        <f>IF(N581="sníž. přenesená",J581,0)</f>
        <v>0</v>
      </c>
      <c r="BI581" s="229">
        <f>IF(N581="nulová",J581,0)</f>
        <v>0</v>
      </c>
      <c r="BJ581" s="17" t="s">
        <v>86</v>
      </c>
      <c r="BK581" s="229">
        <f>ROUND(I581*H581,2)</f>
        <v>0</v>
      </c>
      <c r="BL581" s="17" t="s">
        <v>167</v>
      </c>
      <c r="BM581" s="228" t="s">
        <v>1139</v>
      </c>
    </row>
    <row r="582" s="13" customFormat="1">
      <c r="A582" s="13"/>
      <c r="B582" s="235"/>
      <c r="C582" s="236"/>
      <c r="D582" s="237" t="s">
        <v>220</v>
      </c>
      <c r="E582" s="238" t="s">
        <v>1</v>
      </c>
      <c r="F582" s="239" t="s">
        <v>221</v>
      </c>
      <c r="G582" s="236"/>
      <c r="H582" s="238" t="s">
        <v>1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3"/>
      <c r="U582" s="244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5" t="s">
        <v>220</v>
      </c>
      <c r="AU582" s="245" t="s">
        <v>88</v>
      </c>
      <c r="AV582" s="13" t="s">
        <v>86</v>
      </c>
      <c r="AW582" s="13" t="s">
        <v>34</v>
      </c>
      <c r="AX582" s="13" t="s">
        <v>78</v>
      </c>
      <c r="AY582" s="245" t="s">
        <v>150</v>
      </c>
    </row>
    <row r="583" s="14" customFormat="1">
      <c r="A583" s="14"/>
      <c r="B583" s="246"/>
      <c r="C583" s="247"/>
      <c r="D583" s="237" t="s">
        <v>220</v>
      </c>
      <c r="E583" s="248" t="s">
        <v>1</v>
      </c>
      <c r="F583" s="249" t="s">
        <v>1140</v>
      </c>
      <c r="G583" s="247"/>
      <c r="H583" s="250">
        <v>24.98</v>
      </c>
      <c r="I583" s="251"/>
      <c r="J583" s="247"/>
      <c r="K583" s="247"/>
      <c r="L583" s="252"/>
      <c r="M583" s="253"/>
      <c r="N583" s="254"/>
      <c r="O583" s="254"/>
      <c r="P583" s="254"/>
      <c r="Q583" s="254"/>
      <c r="R583" s="254"/>
      <c r="S583" s="254"/>
      <c r="T583" s="254"/>
      <c r="U583" s="255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6" t="s">
        <v>220</v>
      </c>
      <c r="AU583" s="256" t="s">
        <v>88</v>
      </c>
      <c r="AV583" s="14" t="s">
        <v>88</v>
      </c>
      <c r="AW583" s="14" t="s">
        <v>34</v>
      </c>
      <c r="AX583" s="14" t="s">
        <v>86</v>
      </c>
      <c r="AY583" s="256" t="s">
        <v>150</v>
      </c>
    </row>
    <row r="584" s="2" customFormat="1" ht="24.15" customHeight="1">
      <c r="A584" s="38"/>
      <c r="B584" s="39"/>
      <c r="C584" s="217" t="s">
        <v>1141</v>
      </c>
      <c r="D584" s="217" t="s">
        <v>153</v>
      </c>
      <c r="E584" s="218" t="s">
        <v>1142</v>
      </c>
      <c r="F584" s="219" t="s">
        <v>1143</v>
      </c>
      <c r="G584" s="220" t="s">
        <v>218</v>
      </c>
      <c r="H584" s="221">
        <v>27.785</v>
      </c>
      <c r="I584" s="222"/>
      <c r="J584" s="223">
        <f>ROUND(I584*H584,2)</f>
        <v>0</v>
      </c>
      <c r="K584" s="219" t="s">
        <v>157</v>
      </c>
      <c r="L584" s="44"/>
      <c r="M584" s="224" t="s">
        <v>1</v>
      </c>
      <c r="N584" s="225" t="s">
        <v>43</v>
      </c>
      <c r="O584" s="91"/>
      <c r="P584" s="226">
        <f>O584*H584</f>
        <v>0</v>
      </c>
      <c r="Q584" s="226">
        <v>0</v>
      </c>
      <c r="R584" s="226">
        <f>Q584*H584</f>
        <v>0</v>
      </c>
      <c r="S584" s="226">
        <v>0</v>
      </c>
      <c r="T584" s="226">
        <f>S584*H584</f>
        <v>0</v>
      </c>
      <c r="U584" s="227" t="s">
        <v>1</v>
      </c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8" t="s">
        <v>167</v>
      </c>
      <c r="AT584" s="228" t="s">
        <v>153</v>
      </c>
      <c r="AU584" s="228" t="s">
        <v>88</v>
      </c>
      <c r="AY584" s="17" t="s">
        <v>150</v>
      </c>
      <c r="BE584" s="229">
        <f>IF(N584="základní",J584,0)</f>
        <v>0</v>
      </c>
      <c r="BF584" s="229">
        <f>IF(N584="snížená",J584,0)</f>
        <v>0</v>
      </c>
      <c r="BG584" s="229">
        <f>IF(N584="zákl. přenesená",J584,0)</f>
        <v>0</v>
      </c>
      <c r="BH584" s="229">
        <f>IF(N584="sníž. přenesená",J584,0)</f>
        <v>0</v>
      </c>
      <c r="BI584" s="229">
        <f>IF(N584="nulová",J584,0)</f>
        <v>0</v>
      </c>
      <c r="BJ584" s="17" t="s">
        <v>86</v>
      </c>
      <c r="BK584" s="229">
        <f>ROUND(I584*H584,2)</f>
        <v>0</v>
      </c>
      <c r="BL584" s="17" t="s">
        <v>167</v>
      </c>
      <c r="BM584" s="228" t="s">
        <v>1144</v>
      </c>
    </row>
    <row r="585" s="13" customFormat="1">
      <c r="A585" s="13"/>
      <c r="B585" s="235"/>
      <c r="C585" s="236"/>
      <c r="D585" s="237" t="s">
        <v>220</v>
      </c>
      <c r="E585" s="238" t="s">
        <v>1</v>
      </c>
      <c r="F585" s="239" t="s">
        <v>221</v>
      </c>
      <c r="G585" s="236"/>
      <c r="H585" s="238" t="s">
        <v>1</v>
      </c>
      <c r="I585" s="240"/>
      <c r="J585" s="236"/>
      <c r="K585" s="236"/>
      <c r="L585" s="241"/>
      <c r="M585" s="242"/>
      <c r="N585" s="243"/>
      <c r="O585" s="243"/>
      <c r="P585" s="243"/>
      <c r="Q585" s="243"/>
      <c r="R585" s="243"/>
      <c r="S585" s="243"/>
      <c r="T585" s="243"/>
      <c r="U585" s="244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5" t="s">
        <v>220</v>
      </c>
      <c r="AU585" s="245" t="s">
        <v>88</v>
      </c>
      <c r="AV585" s="13" t="s">
        <v>86</v>
      </c>
      <c r="AW585" s="13" t="s">
        <v>34</v>
      </c>
      <c r="AX585" s="13" t="s">
        <v>78</v>
      </c>
      <c r="AY585" s="245" t="s">
        <v>150</v>
      </c>
    </row>
    <row r="586" s="14" customFormat="1">
      <c r="A586" s="14"/>
      <c r="B586" s="246"/>
      <c r="C586" s="247"/>
      <c r="D586" s="237" t="s">
        <v>220</v>
      </c>
      <c r="E586" s="248" t="s">
        <v>1</v>
      </c>
      <c r="F586" s="249" t="s">
        <v>1145</v>
      </c>
      <c r="G586" s="247"/>
      <c r="H586" s="250">
        <v>27.239999999999998</v>
      </c>
      <c r="I586" s="251"/>
      <c r="J586" s="247"/>
      <c r="K586" s="247"/>
      <c r="L586" s="252"/>
      <c r="M586" s="253"/>
      <c r="N586" s="254"/>
      <c r="O586" s="254"/>
      <c r="P586" s="254"/>
      <c r="Q586" s="254"/>
      <c r="R586" s="254"/>
      <c r="S586" s="254"/>
      <c r="T586" s="254"/>
      <c r="U586" s="255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6" t="s">
        <v>220</v>
      </c>
      <c r="AU586" s="256" t="s">
        <v>88</v>
      </c>
      <c r="AV586" s="14" t="s">
        <v>88</v>
      </c>
      <c r="AW586" s="14" t="s">
        <v>34</v>
      </c>
      <c r="AX586" s="14" t="s">
        <v>86</v>
      </c>
      <c r="AY586" s="256" t="s">
        <v>150</v>
      </c>
    </row>
    <row r="587" s="14" customFormat="1">
      <c r="A587" s="14"/>
      <c r="B587" s="246"/>
      <c r="C587" s="247"/>
      <c r="D587" s="237" t="s">
        <v>220</v>
      </c>
      <c r="E587" s="247"/>
      <c r="F587" s="249" t="s">
        <v>1146</v>
      </c>
      <c r="G587" s="247"/>
      <c r="H587" s="250">
        <v>27.785</v>
      </c>
      <c r="I587" s="251"/>
      <c r="J587" s="247"/>
      <c r="K587" s="247"/>
      <c r="L587" s="252"/>
      <c r="M587" s="253"/>
      <c r="N587" s="254"/>
      <c r="O587" s="254"/>
      <c r="P587" s="254"/>
      <c r="Q587" s="254"/>
      <c r="R587" s="254"/>
      <c r="S587" s="254"/>
      <c r="T587" s="254"/>
      <c r="U587" s="255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6" t="s">
        <v>220</v>
      </c>
      <c r="AU587" s="256" t="s">
        <v>88</v>
      </c>
      <c r="AV587" s="14" t="s">
        <v>88</v>
      </c>
      <c r="AW587" s="14" t="s">
        <v>4</v>
      </c>
      <c r="AX587" s="14" t="s">
        <v>86</v>
      </c>
      <c r="AY587" s="256" t="s">
        <v>150</v>
      </c>
    </row>
    <row r="588" s="2" customFormat="1" ht="37.8" customHeight="1">
      <c r="A588" s="38"/>
      <c r="B588" s="39"/>
      <c r="C588" s="217" t="s">
        <v>1147</v>
      </c>
      <c r="D588" s="217" t="s">
        <v>153</v>
      </c>
      <c r="E588" s="218" t="s">
        <v>1148</v>
      </c>
      <c r="F588" s="219" t="s">
        <v>1149</v>
      </c>
      <c r="G588" s="220" t="s">
        <v>218</v>
      </c>
      <c r="H588" s="221">
        <v>38.393999999999998</v>
      </c>
      <c r="I588" s="222"/>
      <c r="J588" s="223">
        <f>ROUND(I588*H588,2)</f>
        <v>0</v>
      </c>
      <c r="K588" s="219" t="s">
        <v>157</v>
      </c>
      <c r="L588" s="44"/>
      <c r="M588" s="224" t="s">
        <v>1</v>
      </c>
      <c r="N588" s="225" t="s">
        <v>43</v>
      </c>
      <c r="O588" s="91"/>
      <c r="P588" s="226">
        <f>O588*H588</f>
        <v>0</v>
      </c>
      <c r="Q588" s="226">
        <v>0.0060699999999999999</v>
      </c>
      <c r="R588" s="226">
        <f>Q588*H588</f>
        <v>0.23305157999999998</v>
      </c>
      <c r="S588" s="226">
        <v>0.0060000000000000001</v>
      </c>
      <c r="T588" s="226">
        <f>S588*H588</f>
        <v>0.23036399999999999</v>
      </c>
      <c r="U588" s="227" t="s">
        <v>1</v>
      </c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8" t="s">
        <v>167</v>
      </c>
      <c r="AT588" s="228" t="s">
        <v>153</v>
      </c>
      <c r="AU588" s="228" t="s">
        <v>88</v>
      </c>
      <c r="AY588" s="17" t="s">
        <v>150</v>
      </c>
      <c r="BE588" s="229">
        <f>IF(N588="základní",J588,0)</f>
        <v>0</v>
      </c>
      <c r="BF588" s="229">
        <f>IF(N588="snížená",J588,0)</f>
        <v>0</v>
      </c>
      <c r="BG588" s="229">
        <f>IF(N588="zákl. přenesená",J588,0)</f>
        <v>0</v>
      </c>
      <c r="BH588" s="229">
        <f>IF(N588="sníž. přenesená",J588,0)</f>
        <v>0</v>
      </c>
      <c r="BI588" s="229">
        <f>IF(N588="nulová",J588,0)</f>
        <v>0</v>
      </c>
      <c r="BJ588" s="17" t="s">
        <v>86</v>
      </c>
      <c r="BK588" s="229">
        <f>ROUND(I588*H588,2)</f>
        <v>0</v>
      </c>
      <c r="BL588" s="17" t="s">
        <v>167</v>
      </c>
      <c r="BM588" s="228" t="s">
        <v>1150</v>
      </c>
    </row>
    <row r="589" s="14" customFormat="1">
      <c r="A589" s="14"/>
      <c r="B589" s="246"/>
      <c r="C589" s="247"/>
      <c r="D589" s="237" t="s">
        <v>220</v>
      </c>
      <c r="E589" s="248" t="s">
        <v>1</v>
      </c>
      <c r="F589" s="249" t="s">
        <v>1151</v>
      </c>
      <c r="G589" s="247"/>
      <c r="H589" s="250">
        <v>38.393999999999998</v>
      </c>
      <c r="I589" s="251"/>
      <c r="J589" s="247"/>
      <c r="K589" s="247"/>
      <c r="L589" s="252"/>
      <c r="M589" s="253"/>
      <c r="N589" s="254"/>
      <c r="O589" s="254"/>
      <c r="P589" s="254"/>
      <c r="Q589" s="254"/>
      <c r="R589" s="254"/>
      <c r="S589" s="254"/>
      <c r="T589" s="254"/>
      <c r="U589" s="255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6" t="s">
        <v>220</v>
      </c>
      <c r="AU589" s="256" t="s">
        <v>88</v>
      </c>
      <c r="AV589" s="14" t="s">
        <v>88</v>
      </c>
      <c r="AW589" s="14" t="s">
        <v>34</v>
      </c>
      <c r="AX589" s="14" t="s">
        <v>86</v>
      </c>
      <c r="AY589" s="256" t="s">
        <v>150</v>
      </c>
    </row>
    <row r="590" s="2" customFormat="1" ht="24.15" customHeight="1">
      <c r="A590" s="38"/>
      <c r="B590" s="39"/>
      <c r="C590" s="217" t="s">
        <v>1152</v>
      </c>
      <c r="D590" s="217" t="s">
        <v>153</v>
      </c>
      <c r="E590" s="218" t="s">
        <v>1153</v>
      </c>
      <c r="F590" s="219" t="s">
        <v>1154</v>
      </c>
      <c r="G590" s="220" t="s">
        <v>253</v>
      </c>
      <c r="H590" s="221">
        <v>1.5</v>
      </c>
      <c r="I590" s="222"/>
      <c r="J590" s="223">
        <f>ROUND(I590*H590,2)</f>
        <v>0</v>
      </c>
      <c r="K590" s="219" t="s">
        <v>157</v>
      </c>
      <c r="L590" s="44"/>
      <c r="M590" s="224" t="s">
        <v>1</v>
      </c>
      <c r="N590" s="225" t="s">
        <v>43</v>
      </c>
      <c r="O590" s="91"/>
      <c r="P590" s="226">
        <f>O590*H590</f>
        <v>0</v>
      </c>
      <c r="Q590" s="226">
        <v>0</v>
      </c>
      <c r="R590" s="226">
        <f>Q590*H590</f>
        <v>0</v>
      </c>
      <c r="S590" s="226">
        <v>0.025000000000000001</v>
      </c>
      <c r="T590" s="226">
        <f>S590*H590</f>
        <v>0.037500000000000006</v>
      </c>
      <c r="U590" s="227" t="s">
        <v>1</v>
      </c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8" t="s">
        <v>296</v>
      </c>
      <c r="AT590" s="228" t="s">
        <v>153</v>
      </c>
      <c r="AU590" s="228" t="s">
        <v>88</v>
      </c>
      <c r="AY590" s="17" t="s">
        <v>150</v>
      </c>
      <c r="BE590" s="229">
        <f>IF(N590="základní",J590,0)</f>
        <v>0</v>
      </c>
      <c r="BF590" s="229">
        <f>IF(N590="snížená",J590,0)</f>
        <v>0</v>
      </c>
      <c r="BG590" s="229">
        <f>IF(N590="zákl. přenesená",J590,0)</f>
        <v>0</v>
      </c>
      <c r="BH590" s="229">
        <f>IF(N590="sníž. přenesená",J590,0)</f>
        <v>0</v>
      </c>
      <c r="BI590" s="229">
        <f>IF(N590="nulová",J590,0)</f>
        <v>0</v>
      </c>
      <c r="BJ590" s="17" t="s">
        <v>86</v>
      </c>
      <c r="BK590" s="229">
        <f>ROUND(I590*H590,2)</f>
        <v>0</v>
      </c>
      <c r="BL590" s="17" t="s">
        <v>296</v>
      </c>
      <c r="BM590" s="228" t="s">
        <v>1155</v>
      </c>
    </row>
    <row r="591" s="14" customFormat="1">
      <c r="A591" s="14"/>
      <c r="B591" s="246"/>
      <c r="C591" s="247"/>
      <c r="D591" s="237" t="s">
        <v>220</v>
      </c>
      <c r="E591" s="248" t="s">
        <v>1</v>
      </c>
      <c r="F591" s="249" t="s">
        <v>1156</v>
      </c>
      <c r="G591" s="247"/>
      <c r="H591" s="250">
        <v>1.5</v>
      </c>
      <c r="I591" s="251"/>
      <c r="J591" s="247"/>
      <c r="K591" s="247"/>
      <c r="L591" s="252"/>
      <c r="M591" s="253"/>
      <c r="N591" s="254"/>
      <c r="O591" s="254"/>
      <c r="P591" s="254"/>
      <c r="Q591" s="254"/>
      <c r="R591" s="254"/>
      <c r="S591" s="254"/>
      <c r="T591" s="254"/>
      <c r="U591" s="255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6" t="s">
        <v>220</v>
      </c>
      <c r="AU591" s="256" t="s">
        <v>88</v>
      </c>
      <c r="AV591" s="14" t="s">
        <v>88</v>
      </c>
      <c r="AW591" s="14" t="s">
        <v>34</v>
      </c>
      <c r="AX591" s="14" t="s">
        <v>86</v>
      </c>
      <c r="AY591" s="256" t="s">
        <v>150</v>
      </c>
    </row>
    <row r="592" s="2" customFormat="1" ht="33" customHeight="1">
      <c r="A592" s="38"/>
      <c r="B592" s="39"/>
      <c r="C592" s="217" t="s">
        <v>1157</v>
      </c>
      <c r="D592" s="217" t="s">
        <v>153</v>
      </c>
      <c r="E592" s="218" t="s">
        <v>1158</v>
      </c>
      <c r="F592" s="219" t="s">
        <v>1159</v>
      </c>
      <c r="G592" s="220" t="s">
        <v>253</v>
      </c>
      <c r="H592" s="221">
        <v>18.699999999999999</v>
      </c>
      <c r="I592" s="222"/>
      <c r="J592" s="223">
        <f>ROUND(I592*H592,2)</f>
        <v>0</v>
      </c>
      <c r="K592" s="219" t="s">
        <v>157</v>
      </c>
      <c r="L592" s="44"/>
      <c r="M592" s="224" t="s">
        <v>1</v>
      </c>
      <c r="N592" s="225" t="s">
        <v>43</v>
      </c>
      <c r="O592" s="91"/>
      <c r="P592" s="226">
        <f>O592*H592</f>
        <v>0</v>
      </c>
      <c r="Q592" s="226">
        <v>0</v>
      </c>
      <c r="R592" s="226">
        <f>Q592*H592</f>
        <v>0</v>
      </c>
      <c r="S592" s="226">
        <v>0.025000000000000001</v>
      </c>
      <c r="T592" s="226">
        <f>S592*H592</f>
        <v>0.46750000000000003</v>
      </c>
      <c r="U592" s="227" t="s">
        <v>1</v>
      </c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8" t="s">
        <v>296</v>
      </c>
      <c r="AT592" s="228" t="s">
        <v>153</v>
      </c>
      <c r="AU592" s="228" t="s">
        <v>88</v>
      </c>
      <c r="AY592" s="17" t="s">
        <v>150</v>
      </c>
      <c r="BE592" s="229">
        <f>IF(N592="základní",J592,0)</f>
        <v>0</v>
      </c>
      <c r="BF592" s="229">
        <f>IF(N592="snížená",J592,0)</f>
        <v>0</v>
      </c>
      <c r="BG592" s="229">
        <f>IF(N592="zákl. přenesená",J592,0)</f>
        <v>0</v>
      </c>
      <c r="BH592" s="229">
        <f>IF(N592="sníž. přenesená",J592,0)</f>
        <v>0</v>
      </c>
      <c r="BI592" s="229">
        <f>IF(N592="nulová",J592,0)</f>
        <v>0</v>
      </c>
      <c r="BJ592" s="17" t="s">
        <v>86</v>
      </c>
      <c r="BK592" s="229">
        <f>ROUND(I592*H592,2)</f>
        <v>0</v>
      </c>
      <c r="BL592" s="17" t="s">
        <v>296</v>
      </c>
      <c r="BM592" s="228" t="s">
        <v>1160</v>
      </c>
    </row>
    <row r="593" s="14" customFormat="1">
      <c r="A593" s="14"/>
      <c r="B593" s="246"/>
      <c r="C593" s="247"/>
      <c r="D593" s="237" t="s">
        <v>220</v>
      </c>
      <c r="E593" s="248" t="s">
        <v>1</v>
      </c>
      <c r="F593" s="249" t="s">
        <v>1161</v>
      </c>
      <c r="G593" s="247"/>
      <c r="H593" s="250">
        <v>18.699999999999999</v>
      </c>
      <c r="I593" s="251"/>
      <c r="J593" s="247"/>
      <c r="K593" s="247"/>
      <c r="L593" s="252"/>
      <c r="M593" s="253"/>
      <c r="N593" s="254"/>
      <c r="O593" s="254"/>
      <c r="P593" s="254"/>
      <c r="Q593" s="254"/>
      <c r="R593" s="254"/>
      <c r="S593" s="254"/>
      <c r="T593" s="254"/>
      <c r="U593" s="255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6" t="s">
        <v>220</v>
      </c>
      <c r="AU593" s="256" t="s">
        <v>88</v>
      </c>
      <c r="AV593" s="14" t="s">
        <v>88</v>
      </c>
      <c r="AW593" s="14" t="s">
        <v>34</v>
      </c>
      <c r="AX593" s="14" t="s">
        <v>86</v>
      </c>
      <c r="AY593" s="256" t="s">
        <v>150</v>
      </c>
    </row>
    <row r="594" s="2" customFormat="1" ht="24.15" customHeight="1">
      <c r="A594" s="38"/>
      <c r="B594" s="39"/>
      <c r="C594" s="217" t="s">
        <v>1162</v>
      </c>
      <c r="D594" s="217" t="s">
        <v>153</v>
      </c>
      <c r="E594" s="218" t="s">
        <v>1163</v>
      </c>
      <c r="F594" s="219" t="s">
        <v>1164</v>
      </c>
      <c r="G594" s="220" t="s">
        <v>253</v>
      </c>
      <c r="H594" s="221">
        <v>19.5</v>
      </c>
      <c r="I594" s="222"/>
      <c r="J594" s="223">
        <f>ROUND(I594*H594,2)</f>
        <v>0</v>
      </c>
      <c r="K594" s="219" t="s">
        <v>157</v>
      </c>
      <c r="L594" s="44"/>
      <c r="M594" s="224" t="s">
        <v>1</v>
      </c>
      <c r="N594" s="225" t="s">
        <v>43</v>
      </c>
      <c r="O594" s="91"/>
      <c r="P594" s="226">
        <f>O594*H594</f>
        <v>0</v>
      </c>
      <c r="Q594" s="226">
        <v>0.00072000000000000005</v>
      </c>
      <c r="R594" s="226">
        <f>Q594*H594</f>
        <v>0.01404</v>
      </c>
      <c r="S594" s="226">
        <v>0</v>
      </c>
      <c r="T594" s="226">
        <f>S594*H594</f>
        <v>0</v>
      </c>
      <c r="U594" s="227" t="s">
        <v>1</v>
      </c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8" t="s">
        <v>296</v>
      </c>
      <c r="AT594" s="228" t="s">
        <v>153</v>
      </c>
      <c r="AU594" s="228" t="s">
        <v>88</v>
      </c>
      <c r="AY594" s="17" t="s">
        <v>150</v>
      </c>
      <c r="BE594" s="229">
        <f>IF(N594="základní",J594,0)</f>
        <v>0</v>
      </c>
      <c r="BF594" s="229">
        <f>IF(N594="snížená",J594,0)</f>
        <v>0</v>
      </c>
      <c r="BG594" s="229">
        <f>IF(N594="zákl. přenesená",J594,0)</f>
        <v>0</v>
      </c>
      <c r="BH594" s="229">
        <f>IF(N594="sníž. přenesená",J594,0)</f>
        <v>0</v>
      </c>
      <c r="BI594" s="229">
        <f>IF(N594="nulová",J594,0)</f>
        <v>0</v>
      </c>
      <c r="BJ594" s="17" t="s">
        <v>86</v>
      </c>
      <c r="BK594" s="229">
        <f>ROUND(I594*H594,2)</f>
        <v>0</v>
      </c>
      <c r="BL594" s="17" t="s">
        <v>296</v>
      </c>
      <c r="BM594" s="228" t="s">
        <v>1165</v>
      </c>
    </row>
    <row r="595" s="2" customFormat="1" ht="24.15" customHeight="1">
      <c r="A595" s="38"/>
      <c r="B595" s="39"/>
      <c r="C595" s="268" t="s">
        <v>1166</v>
      </c>
      <c r="D595" s="268" t="s">
        <v>417</v>
      </c>
      <c r="E595" s="269" t="s">
        <v>1167</v>
      </c>
      <c r="F595" s="270" t="s">
        <v>1168</v>
      </c>
      <c r="G595" s="271" t="s">
        <v>253</v>
      </c>
      <c r="H595" s="272">
        <v>19.5</v>
      </c>
      <c r="I595" s="273"/>
      <c r="J595" s="274">
        <f>ROUND(I595*H595,2)</f>
        <v>0</v>
      </c>
      <c r="K595" s="270" t="s">
        <v>1</v>
      </c>
      <c r="L595" s="275"/>
      <c r="M595" s="276" t="s">
        <v>1</v>
      </c>
      <c r="N595" s="277" t="s">
        <v>43</v>
      </c>
      <c r="O595" s="91"/>
      <c r="P595" s="226">
        <f>O595*H595</f>
        <v>0</v>
      </c>
      <c r="Q595" s="226">
        <v>0.0070000000000000001</v>
      </c>
      <c r="R595" s="226">
        <f>Q595*H595</f>
        <v>0.13650000000000001</v>
      </c>
      <c r="S595" s="226">
        <v>0</v>
      </c>
      <c r="T595" s="226">
        <f>S595*H595</f>
        <v>0</v>
      </c>
      <c r="U595" s="227" t="s">
        <v>1</v>
      </c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8" t="s">
        <v>185</v>
      </c>
      <c r="AT595" s="228" t="s">
        <v>417</v>
      </c>
      <c r="AU595" s="228" t="s">
        <v>88</v>
      </c>
      <c r="AY595" s="17" t="s">
        <v>150</v>
      </c>
      <c r="BE595" s="229">
        <f>IF(N595="základní",J595,0)</f>
        <v>0</v>
      </c>
      <c r="BF595" s="229">
        <f>IF(N595="snížená",J595,0)</f>
        <v>0</v>
      </c>
      <c r="BG595" s="229">
        <f>IF(N595="zákl. přenesená",J595,0)</f>
        <v>0</v>
      </c>
      <c r="BH595" s="229">
        <f>IF(N595="sníž. přenesená",J595,0)</f>
        <v>0</v>
      </c>
      <c r="BI595" s="229">
        <f>IF(N595="nulová",J595,0)</f>
        <v>0</v>
      </c>
      <c r="BJ595" s="17" t="s">
        <v>86</v>
      </c>
      <c r="BK595" s="229">
        <f>ROUND(I595*H595,2)</f>
        <v>0</v>
      </c>
      <c r="BL595" s="17" t="s">
        <v>167</v>
      </c>
      <c r="BM595" s="228" t="s">
        <v>1169</v>
      </c>
    </row>
    <row r="596" s="2" customFormat="1" ht="24.15" customHeight="1">
      <c r="A596" s="38"/>
      <c r="B596" s="39"/>
      <c r="C596" s="217" t="s">
        <v>1170</v>
      </c>
      <c r="D596" s="217" t="s">
        <v>153</v>
      </c>
      <c r="E596" s="218" t="s">
        <v>1171</v>
      </c>
      <c r="F596" s="219" t="s">
        <v>1172</v>
      </c>
      <c r="G596" s="220" t="s">
        <v>253</v>
      </c>
      <c r="H596" s="221">
        <v>14</v>
      </c>
      <c r="I596" s="222"/>
      <c r="J596" s="223">
        <f>ROUND(I596*H596,2)</f>
        <v>0</v>
      </c>
      <c r="K596" s="219" t="s">
        <v>157</v>
      </c>
      <c r="L596" s="44"/>
      <c r="M596" s="224" t="s">
        <v>1</v>
      </c>
      <c r="N596" s="225" t="s">
        <v>43</v>
      </c>
      <c r="O596" s="91"/>
      <c r="P596" s="226">
        <f>O596*H596</f>
        <v>0</v>
      </c>
      <c r="Q596" s="226">
        <v>0.00072000000000000005</v>
      </c>
      <c r="R596" s="226">
        <f>Q596*H596</f>
        <v>0.01008</v>
      </c>
      <c r="S596" s="226">
        <v>0</v>
      </c>
      <c r="T596" s="226">
        <f>S596*H596</f>
        <v>0</v>
      </c>
      <c r="U596" s="227" t="s">
        <v>1</v>
      </c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8" t="s">
        <v>296</v>
      </c>
      <c r="AT596" s="228" t="s">
        <v>153</v>
      </c>
      <c r="AU596" s="228" t="s">
        <v>88</v>
      </c>
      <c r="AY596" s="17" t="s">
        <v>150</v>
      </c>
      <c r="BE596" s="229">
        <f>IF(N596="základní",J596,0)</f>
        <v>0</v>
      </c>
      <c r="BF596" s="229">
        <f>IF(N596="snížená",J596,0)</f>
        <v>0</v>
      </c>
      <c r="BG596" s="229">
        <f>IF(N596="zákl. přenesená",J596,0)</f>
        <v>0</v>
      </c>
      <c r="BH596" s="229">
        <f>IF(N596="sníž. přenesená",J596,0)</f>
        <v>0</v>
      </c>
      <c r="BI596" s="229">
        <f>IF(N596="nulová",J596,0)</f>
        <v>0</v>
      </c>
      <c r="BJ596" s="17" t="s">
        <v>86</v>
      </c>
      <c r="BK596" s="229">
        <f>ROUND(I596*H596,2)</f>
        <v>0</v>
      </c>
      <c r="BL596" s="17" t="s">
        <v>296</v>
      </c>
      <c r="BM596" s="228" t="s">
        <v>1173</v>
      </c>
    </row>
    <row r="597" s="14" customFormat="1">
      <c r="A597" s="14"/>
      <c r="B597" s="246"/>
      <c r="C597" s="247"/>
      <c r="D597" s="237" t="s">
        <v>220</v>
      </c>
      <c r="E597" s="248" t="s">
        <v>1</v>
      </c>
      <c r="F597" s="249" t="s">
        <v>1174</v>
      </c>
      <c r="G597" s="247"/>
      <c r="H597" s="250">
        <v>14</v>
      </c>
      <c r="I597" s="251"/>
      <c r="J597" s="247"/>
      <c r="K597" s="247"/>
      <c r="L597" s="252"/>
      <c r="M597" s="253"/>
      <c r="N597" s="254"/>
      <c r="O597" s="254"/>
      <c r="P597" s="254"/>
      <c r="Q597" s="254"/>
      <c r="R597" s="254"/>
      <c r="S597" s="254"/>
      <c r="T597" s="254"/>
      <c r="U597" s="255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6" t="s">
        <v>220</v>
      </c>
      <c r="AU597" s="256" t="s">
        <v>88</v>
      </c>
      <c r="AV597" s="14" t="s">
        <v>88</v>
      </c>
      <c r="AW597" s="14" t="s">
        <v>34</v>
      </c>
      <c r="AX597" s="14" t="s">
        <v>86</v>
      </c>
      <c r="AY597" s="256" t="s">
        <v>150</v>
      </c>
    </row>
    <row r="598" s="2" customFormat="1" ht="24.15" customHeight="1">
      <c r="A598" s="38"/>
      <c r="B598" s="39"/>
      <c r="C598" s="268" t="s">
        <v>1175</v>
      </c>
      <c r="D598" s="268" t="s">
        <v>417</v>
      </c>
      <c r="E598" s="269" t="s">
        <v>1167</v>
      </c>
      <c r="F598" s="270" t="s">
        <v>1168</v>
      </c>
      <c r="G598" s="271" t="s">
        <v>253</v>
      </c>
      <c r="H598" s="272">
        <v>14</v>
      </c>
      <c r="I598" s="273"/>
      <c r="J598" s="274">
        <f>ROUND(I598*H598,2)</f>
        <v>0</v>
      </c>
      <c r="K598" s="270" t="s">
        <v>1</v>
      </c>
      <c r="L598" s="275"/>
      <c r="M598" s="276" t="s">
        <v>1</v>
      </c>
      <c r="N598" s="277" t="s">
        <v>43</v>
      </c>
      <c r="O598" s="91"/>
      <c r="P598" s="226">
        <f>O598*H598</f>
        <v>0</v>
      </c>
      <c r="Q598" s="226">
        <v>0.0070000000000000001</v>
      </c>
      <c r="R598" s="226">
        <f>Q598*H598</f>
        <v>0.098000000000000004</v>
      </c>
      <c r="S598" s="226">
        <v>0</v>
      </c>
      <c r="T598" s="226">
        <f>S598*H598</f>
        <v>0</v>
      </c>
      <c r="U598" s="227" t="s">
        <v>1</v>
      </c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8" t="s">
        <v>185</v>
      </c>
      <c r="AT598" s="228" t="s">
        <v>417</v>
      </c>
      <c r="AU598" s="228" t="s">
        <v>88</v>
      </c>
      <c r="AY598" s="17" t="s">
        <v>150</v>
      </c>
      <c r="BE598" s="229">
        <f>IF(N598="základní",J598,0)</f>
        <v>0</v>
      </c>
      <c r="BF598" s="229">
        <f>IF(N598="snížená",J598,0)</f>
        <v>0</v>
      </c>
      <c r="BG598" s="229">
        <f>IF(N598="zákl. přenesená",J598,0)</f>
        <v>0</v>
      </c>
      <c r="BH598" s="229">
        <f>IF(N598="sníž. přenesená",J598,0)</f>
        <v>0</v>
      </c>
      <c r="BI598" s="229">
        <f>IF(N598="nulová",J598,0)</f>
        <v>0</v>
      </c>
      <c r="BJ598" s="17" t="s">
        <v>86</v>
      </c>
      <c r="BK598" s="229">
        <f>ROUND(I598*H598,2)</f>
        <v>0</v>
      </c>
      <c r="BL598" s="17" t="s">
        <v>167</v>
      </c>
      <c r="BM598" s="228" t="s">
        <v>1176</v>
      </c>
    </row>
    <row r="599" s="2" customFormat="1" ht="24.15" customHeight="1">
      <c r="A599" s="38"/>
      <c r="B599" s="39"/>
      <c r="C599" s="217" t="s">
        <v>1177</v>
      </c>
      <c r="D599" s="217" t="s">
        <v>153</v>
      </c>
      <c r="E599" s="218" t="s">
        <v>1178</v>
      </c>
      <c r="F599" s="219" t="s">
        <v>1179</v>
      </c>
      <c r="G599" s="220" t="s">
        <v>1180</v>
      </c>
      <c r="H599" s="221">
        <v>304</v>
      </c>
      <c r="I599" s="222"/>
      <c r="J599" s="223">
        <f>ROUND(I599*H599,2)</f>
        <v>0</v>
      </c>
      <c r="K599" s="219" t="s">
        <v>157</v>
      </c>
      <c r="L599" s="44"/>
      <c r="M599" s="224" t="s">
        <v>1</v>
      </c>
      <c r="N599" s="225" t="s">
        <v>43</v>
      </c>
      <c r="O599" s="91"/>
      <c r="P599" s="226">
        <f>O599*H599</f>
        <v>0</v>
      </c>
      <c r="Q599" s="226">
        <v>0</v>
      </c>
      <c r="R599" s="226">
        <f>Q599*H599</f>
        <v>0</v>
      </c>
      <c r="S599" s="226">
        <v>0.001</v>
      </c>
      <c r="T599" s="226">
        <f>S599*H599</f>
        <v>0.30399999999999999</v>
      </c>
      <c r="U599" s="227" t="s">
        <v>1</v>
      </c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8" t="s">
        <v>296</v>
      </c>
      <c r="AT599" s="228" t="s">
        <v>153</v>
      </c>
      <c r="AU599" s="228" t="s">
        <v>88</v>
      </c>
      <c r="AY599" s="17" t="s">
        <v>150</v>
      </c>
      <c r="BE599" s="229">
        <f>IF(N599="základní",J599,0)</f>
        <v>0</v>
      </c>
      <c r="BF599" s="229">
        <f>IF(N599="snížená",J599,0)</f>
        <v>0</v>
      </c>
      <c r="BG599" s="229">
        <f>IF(N599="zákl. přenesená",J599,0)</f>
        <v>0</v>
      </c>
      <c r="BH599" s="229">
        <f>IF(N599="sníž. přenesená",J599,0)</f>
        <v>0</v>
      </c>
      <c r="BI599" s="229">
        <f>IF(N599="nulová",J599,0)</f>
        <v>0</v>
      </c>
      <c r="BJ599" s="17" t="s">
        <v>86</v>
      </c>
      <c r="BK599" s="229">
        <f>ROUND(I599*H599,2)</f>
        <v>0</v>
      </c>
      <c r="BL599" s="17" t="s">
        <v>296</v>
      </c>
      <c r="BM599" s="228" t="s">
        <v>1181</v>
      </c>
    </row>
    <row r="600" s="14" customFormat="1">
      <c r="A600" s="14"/>
      <c r="B600" s="246"/>
      <c r="C600" s="247"/>
      <c r="D600" s="237" t="s">
        <v>220</v>
      </c>
      <c r="E600" s="248" t="s">
        <v>1</v>
      </c>
      <c r="F600" s="249" t="s">
        <v>1182</v>
      </c>
      <c r="G600" s="247"/>
      <c r="H600" s="250">
        <v>304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4"/>
      <c r="U600" s="255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6" t="s">
        <v>220</v>
      </c>
      <c r="AU600" s="256" t="s">
        <v>88</v>
      </c>
      <c r="AV600" s="14" t="s">
        <v>88</v>
      </c>
      <c r="AW600" s="14" t="s">
        <v>34</v>
      </c>
      <c r="AX600" s="14" t="s">
        <v>86</v>
      </c>
      <c r="AY600" s="256" t="s">
        <v>150</v>
      </c>
    </row>
    <row r="601" s="2" customFormat="1" ht="16.5" customHeight="1">
      <c r="A601" s="38"/>
      <c r="B601" s="39"/>
      <c r="C601" s="217" t="s">
        <v>1183</v>
      </c>
      <c r="D601" s="217" t="s">
        <v>153</v>
      </c>
      <c r="E601" s="218" t="s">
        <v>1184</v>
      </c>
      <c r="F601" s="219" t="s">
        <v>1185</v>
      </c>
      <c r="G601" s="220" t="s">
        <v>1186</v>
      </c>
      <c r="H601" s="221">
        <v>1</v>
      </c>
      <c r="I601" s="222"/>
      <c r="J601" s="223">
        <f>ROUND(I601*H601,2)</f>
        <v>0</v>
      </c>
      <c r="K601" s="219" t="s">
        <v>1</v>
      </c>
      <c r="L601" s="44"/>
      <c r="M601" s="224" t="s">
        <v>1</v>
      </c>
      <c r="N601" s="225" t="s">
        <v>43</v>
      </c>
      <c r="O601" s="91"/>
      <c r="P601" s="226">
        <f>O601*H601</f>
        <v>0</v>
      </c>
      <c r="Q601" s="226">
        <v>0</v>
      </c>
      <c r="R601" s="226">
        <f>Q601*H601</f>
        <v>0</v>
      </c>
      <c r="S601" s="226">
        <v>0.25</v>
      </c>
      <c r="T601" s="226">
        <f>S601*H601</f>
        <v>0.25</v>
      </c>
      <c r="U601" s="227" t="s">
        <v>1</v>
      </c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8" t="s">
        <v>167</v>
      </c>
      <c r="AT601" s="228" t="s">
        <v>153</v>
      </c>
      <c r="AU601" s="228" t="s">
        <v>88</v>
      </c>
      <c r="AY601" s="17" t="s">
        <v>150</v>
      </c>
      <c r="BE601" s="229">
        <f>IF(N601="základní",J601,0)</f>
        <v>0</v>
      </c>
      <c r="BF601" s="229">
        <f>IF(N601="snížená",J601,0)</f>
        <v>0</v>
      </c>
      <c r="BG601" s="229">
        <f>IF(N601="zákl. přenesená",J601,0)</f>
        <v>0</v>
      </c>
      <c r="BH601" s="229">
        <f>IF(N601="sníž. přenesená",J601,0)</f>
        <v>0</v>
      </c>
      <c r="BI601" s="229">
        <f>IF(N601="nulová",J601,0)</f>
        <v>0</v>
      </c>
      <c r="BJ601" s="17" t="s">
        <v>86</v>
      </c>
      <c r="BK601" s="229">
        <f>ROUND(I601*H601,2)</f>
        <v>0</v>
      </c>
      <c r="BL601" s="17" t="s">
        <v>167</v>
      </c>
      <c r="BM601" s="228" t="s">
        <v>1187</v>
      </c>
    </row>
    <row r="602" s="2" customFormat="1" ht="24.15" customHeight="1">
      <c r="A602" s="38"/>
      <c r="B602" s="39"/>
      <c r="C602" s="217" t="s">
        <v>1188</v>
      </c>
      <c r="D602" s="217" t="s">
        <v>153</v>
      </c>
      <c r="E602" s="218" t="s">
        <v>1189</v>
      </c>
      <c r="F602" s="219" t="s">
        <v>1190</v>
      </c>
      <c r="G602" s="220" t="s">
        <v>912</v>
      </c>
      <c r="H602" s="221">
        <v>1</v>
      </c>
      <c r="I602" s="222"/>
      <c r="J602" s="223">
        <f>ROUND(I602*H602,2)</f>
        <v>0</v>
      </c>
      <c r="K602" s="219" t="s">
        <v>1</v>
      </c>
      <c r="L602" s="44"/>
      <c r="M602" s="224" t="s">
        <v>1</v>
      </c>
      <c r="N602" s="225" t="s">
        <v>43</v>
      </c>
      <c r="O602" s="91"/>
      <c r="P602" s="226">
        <f>O602*H602</f>
        <v>0</v>
      </c>
      <c r="Q602" s="226">
        <v>0</v>
      </c>
      <c r="R602" s="226">
        <f>Q602*H602</f>
        <v>0</v>
      </c>
      <c r="S602" s="226">
        <v>0</v>
      </c>
      <c r="T602" s="226">
        <f>S602*H602</f>
        <v>0</v>
      </c>
      <c r="U602" s="227" t="s">
        <v>1</v>
      </c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8" t="s">
        <v>167</v>
      </c>
      <c r="AT602" s="228" t="s">
        <v>153</v>
      </c>
      <c r="AU602" s="228" t="s">
        <v>88</v>
      </c>
      <c r="AY602" s="17" t="s">
        <v>150</v>
      </c>
      <c r="BE602" s="229">
        <f>IF(N602="základní",J602,0)</f>
        <v>0</v>
      </c>
      <c r="BF602" s="229">
        <f>IF(N602="snížená",J602,0)</f>
        <v>0</v>
      </c>
      <c r="BG602" s="229">
        <f>IF(N602="zákl. přenesená",J602,0)</f>
        <v>0</v>
      </c>
      <c r="BH602" s="229">
        <f>IF(N602="sníž. přenesená",J602,0)</f>
        <v>0</v>
      </c>
      <c r="BI602" s="229">
        <f>IF(N602="nulová",J602,0)</f>
        <v>0</v>
      </c>
      <c r="BJ602" s="17" t="s">
        <v>86</v>
      </c>
      <c r="BK602" s="229">
        <f>ROUND(I602*H602,2)</f>
        <v>0</v>
      </c>
      <c r="BL602" s="17" t="s">
        <v>167</v>
      </c>
      <c r="BM602" s="228" t="s">
        <v>1191</v>
      </c>
    </row>
    <row r="603" s="2" customFormat="1" ht="37.8" customHeight="1">
      <c r="A603" s="38"/>
      <c r="B603" s="39"/>
      <c r="C603" s="217" t="s">
        <v>1192</v>
      </c>
      <c r="D603" s="217" t="s">
        <v>153</v>
      </c>
      <c r="E603" s="218" t="s">
        <v>1193</v>
      </c>
      <c r="F603" s="219" t="s">
        <v>1194</v>
      </c>
      <c r="G603" s="220" t="s">
        <v>388</v>
      </c>
      <c r="H603" s="221">
        <v>34.728000000000002</v>
      </c>
      <c r="I603" s="222"/>
      <c r="J603" s="223">
        <f>ROUND(I603*H603,2)</f>
        <v>0</v>
      </c>
      <c r="K603" s="219" t="s">
        <v>1</v>
      </c>
      <c r="L603" s="44"/>
      <c r="M603" s="224" t="s">
        <v>1</v>
      </c>
      <c r="N603" s="225" t="s">
        <v>43</v>
      </c>
      <c r="O603" s="91"/>
      <c r="P603" s="226">
        <f>O603*H603</f>
        <v>0</v>
      </c>
      <c r="Q603" s="226">
        <v>0</v>
      </c>
      <c r="R603" s="226">
        <f>Q603*H603</f>
        <v>0</v>
      </c>
      <c r="S603" s="226">
        <v>0</v>
      </c>
      <c r="T603" s="226">
        <f>S603*H603</f>
        <v>0</v>
      </c>
      <c r="U603" s="227" t="s">
        <v>1</v>
      </c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8" t="s">
        <v>167</v>
      </c>
      <c r="AT603" s="228" t="s">
        <v>153</v>
      </c>
      <c r="AU603" s="228" t="s">
        <v>88</v>
      </c>
      <c r="AY603" s="17" t="s">
        <v>150</v>
      </c>
      <c r="BE603" s="229">
        <f>IF(N603="základní",J603,0)</f>
        <v>0</v>
      </c>
      <c r="BF603" s="229">
        <f>IF(N603="snížená",J603,0)</f>
        <v>0</v>
      </c>
      <c r="BG603" s="229">
        <f>IF(N603="zákl. přenesená",J603,0)</f>
        <v>0</v>
      </c>
      <c r="BH603" s="229">
        <f>IF(N603="sníž. přenesená",J603,0)</f>
        <v>0</v>
      </c>
      <c r="BI603" s="229">
        <f>IF(N603="nulová",J603,0)</f>
        <v>0</v>
      </c>
      <c r="BJ603" s="17" t="s">
        <v>86</v>
      </c>
      <c r="BK603" s="229">
        <f>ROUND(I603*H603,2)</f>
        <v>0</v>
      </c>
      <c r="BL603" s="17" t="s">
        <v>167</v>
      </c>
      <c r="BM603" s="228" t="s">
        <v>1195</v>
      </c>
    </row>
    <row r="604" s="13" customFormat="1">
      <c r="A604" s="13"/>
      <c r="B604" s="235"/>
      <c r="C604" s="236"/>
      <c r="D604" s="237" t="s">
        <v>220</v>
      </c>
      <c r="E604" s="238" t="s">
        <v>1</v>
      </c>
      <c r="F604" s="239" t="s">
        <v>221</v>
      </c>
      <c r="G604" s="236"/>
      <c r="H604" s="238" t="s">
        <v>1</v>
      </c>
      <c r="I604" s="240"/>
      <c r="J604" s="236"/>
      <c r="K604" s="236"/>
      <c r="L604" s="241"/>
      <c r="M604" s="242"/>
      <c r="N604" s="243"/>
      <c r="O604" s="243"/>
      <c r="P604" s="243"/>
      <c r="Q604" s="243"/>
      <c r="R604" s="243"/>
      <c r="S604" s="243"/>
      <c r="T604" s="243"/>
      <c r="U604" s="244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5" t="s">
        <v>220</v>
      </c>
      <c r="AU604" s="245" t="s">
        <v>88</v>
      </c>
      <c r="AV604" s="13" t="s">
        <v>86</v>
      </c>
      <c r="AW604" s="13" t="s">
        <v>34</v>
      </c>
      <c r="AX604" s="13" t="s">
        <v>78</v>
      </c>
      <c r="AY604" s="245" t="s">
        <v>150</v>
      </c>
    </row>
    <row r="605" s="14" customFormat="1">
      <c r="A605" s="14"/>
      <c r="B605" s="246"/>
      <c r="C605" s="247"/>
      <c r="D605" s="237" t="s">
        <v>220</v>
      </c>
      <c r="E605" s="248" t="s">
        <v>1</v>
      </c>
      <c r="F605" s="249" t="s">
        <v>1196</v>
      </c>
      <c r="G605" s="247"/>
      <c r="H605" s="250">
        <v>34.728000000000002</v>
      </c>
      <c r="I605" s="251"/>
      <c r="J605" s="247"/>
      <c r="K605" s="247"/>
      <c r="L605" s="252"/>
      <c r="M605" s="253"/>
      <c r="N605" s="254"/>
      <c r="O605" s="254"/>
      <c r="P605" s="254"/>
      <c r="Q605" s="254"/>
      <c r="R605" s="254"/>
      <c r="S605" s="254"/>
      <c r="T605" s="254"/>
      <c r="U605" s="255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6" t="s">
        <v>220</v>
      </c>
      <c r="AU605" s="256" t="s">
        <v>88</v>
      </c>
      <c r="AV605" s="14" t="s">
        <v>88</v>
      </c>
      <c r="AW605" s="14" t="s">
        <v>34</v>
      </c>
      <c r="AX605" s="14" t="s">
        <v>86</v>
      </c>
      <c r="AY605" s="256" t="s">
        <v>150</v>
      </c>
    </row>
    <row r="606" s="12" customFormat="1" ht="22.8" customHeight="1">
      <c r="A606" s="12"/>
      <c r="B606" s="201"/>
      <c r="C606" s="202"/>
      <c r="D606" s="203" t="s">
        <v>77</v>
      </c>
      <c r="E606" s="215" t="s">
        <v>1197</v>
      </c>
      <c r="F606" s="215" t="s">
        <v>1198</v>
      </c>
      <c r="G606" s="202"/>
      <c r="H606" s="202"/>
      <c r="I606" s="205"/>
      <c r="J606" s="216">
        <f>BK606</f>
        <v>0</v>
      </c>
      <c r="K606" s="202"/>
      <c r="L606" s="207"/>
      <c r="M606" s="208"/>
      <c r="N606" s="209"/>
      <c r="O606" s="209"/>
      <c r="P606" s="210">
        <f>SUM(P607:P612)</f>
        <v>0</v>
      </c>
      <c r="Q606" s="209"/>
      <c r="R606" s="210">
        <f>SUM(R607:R612)</f>
        <v>0</v>
      </c>
      <c r="S606" s="209"/>
      <c r="T606" s="210">
        <f>SUM(T607:T612)</f>
        <v>0</v>
      </c>
      <c r="U606" s="211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12" t="s">
        <v>86</v>
      </c>
      <c r="AT606" s="213" t="s">
        <v>77</v>
      </c>
      <c r="AU606" s="213" t="s">
        <v>86</v>
      </c>
      <c r="AY606" s="212" t="s">
        <v>150</v>
      </c>
      <c r="BK606" s="214">
        <f>SUM(BK607:BK612)</f>
        <v>0</v>
      </c>
    </row>
    <row r="607" s="2" customFormat="1" ht="16.5" customHeight="1">
      <c r="A607" s="38"/>
      <c r="B607" s="39"/>
      <c r="C607" s="217" t="s">
        <v>1199</v>
      </c>
      <c r="D607" s="217" t="s">
        <v>153</v>
      </c>
      <c r="E607" s="218" t="s">
        <v>1200</v>
      </c>
      <c r="F607" s="219" t="s">
        <v>1201</v>
      </c>
      <c r="G607" s="220" t="s">
        <v>388</v>
      </c>
      <c r="H607" s="221">
        <v>2772.3699999999999</v>
      </c>
      <c r="I607" s="222"/>
      <c r="J607" s="223">
        <f>ROUND(I607*H607,2)</f>
        <v>0</v>
      </c>
      <c r="K607" s="219" t="s">
        <v>157</v>
      </c>
      <c r="L607" s="44"/>
      <c r="M607" s="224" t="s">
        <v>1</v>
      </c>
      <c r="N607" s="225" t="s">
        <v>43</v>
      </c>
      <c r="O607" s="91"/>
      <c r="P607" s="226">
        <f>O607*H607</f>
        <v>0</v>
      </c>
      <c r="Q607" s="226">
        <v>0</v>
      </c>
      <c r="R607" s="226">
        <f>Q607*H607</f>
        <v>0</v>
      </c>
      <c r="S607" s="226">
        <v>0</v>
      </c>
      <c r="T607" s="226">
        <f>S607*H607</f>
        <v>0</v>
      </c>
      <c r="U607" s="227" t="s">
        <v>1</v>
      </c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8" t="s">
        <v>167</v>
      </c>
      <c r="AT607" s="228" t="s">
        <v>153</v>
      </c>
      <c r="AU607" s="228" t="s">
        <v>88</v>
      </c>
      <c r="AY607" s="17" t="s">
        <v>150</v>
      </c>
      <c r="BE607" s="229">
        <f>IF(N607="základní",J607,0)</f>
        <v>0</v>
      </c>
      <c r="BF607" s="229">
        <f>IF(N607="snížená",J607,0)</f>
        <v>0</v>
      </c>
      <c r="BG607" s="229">
        <f>IF(N607="zákl. přenesená",J607,0)</f>
        <v>0</v>
      </c>
      <c r="BH607" s="229">
        <f>IF(N607="sníž. přenesená",J607,0)</f>
        <v>0</v>
      </c>
      <c r="BI607" s="229">
        <f>IF(N607="nulová",J607,0)</f>
        <v>0</v>
      </c>
      <c r="BJ607" s="17" t="s">
        <v>86</v>
      </c>
      <c r="BK607" s="229">
        <f>ROUND(I607*H607,2)</f>
        <v>0</v>
      </c>
      <c r="BL607" s="17" t="s">
        <v>167</v>
      </c>
      <c r="BM607" s="228" t="s">
        <v>1202</v>
      </c>
    </row>
    <row r="608" s="2" customFormat="1" ht="24.15" customHeight="1">
      <c r="A608" s="38"/>
      <c r="B608" s="39"/>
      <c r="C608" s="217" t="s">
        <v>1203</v>
      </c>
      <c r="D608" s="217" t="s">
        <v>153</v>
      </c>
      <c r="E608" s="218" t="s">
        <v>1204</v>
      </c>
      <c r="F608" s="219" t="s">
        <v>1205</v>
      </c>
      <c r="G608" s="220" t="s">
        <v>388</v>
      </c>
      <c r="H608" s="221">
        <v>80398</v>
      </c>
      <c r="I608" s="222"/>
      <c r="J608" s="223">
        <f>ROUND(I608*H608,2)</f>
        <v>0</v>
      </c>
      <c r="K608" s="219" t="s">
        <v>157</v>
      </c>
      <c r="L608" s="44"/>
      <c r="M608" s="224" t="s">
        <v>1</v>
      </c>
      <c r="N608" s="225" t="s">
        <v>43</v>
      </c>
      <c r="O608" s="91"/>
      <c r="P608" s="226">
        <f>O608*H608</f>
        <v>0</v>
      </c>
      <c r="Q608" s="226">
        <v>0</v>
      </c>
      <c r="R608" s="226">
        <f>Q608*H608</f>
        <v>0</v>
      </c>
      <c r="S608" s="226">
        <v>0</v>
      </c>
      <c r="T608" s="226">
        <f>S608*H608</f>
        <v>0</v>
      </c>
      <c r="U608" s="227" t="s">
        <v>1</v>
      </c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8" t="s">
        <v>167</v>
      </c>
      <c r="AT608" s="228" t="s">
        <v>153</v>
      </c>
      <c r="AU608" s="228" t="s">
        <v>88</v>
      </c>
      <c r="AY608" s="17" t="s">
        <v>150</v>
      </c>
      <c r="BE608" s="229">
        <f>IF(N608="základní",J608,0)</f>
        <v>0</v>
      </c>
      <c r="BF608" s="229">
        <f>IF(N608="snížená",J608,0)</f>
        <v>0</v>
      </c>
      <c r="BG608" s="229">
        <f>IF(N608="zákl. přenesená",J608,0)</f>
        <v>0</v>
      </c>
      <c r="BH608" s="229">
        <f>IF(N608="sníž. přenesená",J608,0)</f>
        <v>0</v>
      </c>
      <c r="BI608" s="229">
        <f>IF(N608="nulová",J608,0)</f>
        <v>0</v>
      </c>
      <c r="BJ608" s="17" t="s">
        <v>86</v>
      </c>
      <c r="BK608" s="229">
        <f>ROUND(I608*H608,2)</f>
        <v>0</v>
      </c>
      <c r="BL608" s="17" t="s">
        <v>167</v>
      </c>
      <c r="BM608" s="228" t="s">
        <v>1206</v>
      </c>
    </row>
    <row r="609" s="2" customFormat="1" ht="24.15" customHeight="1">
      <c r="A609" s="38"/>
      <c r="B609" s="39"/>
      <c r="C609" s="217" t="s">
        <v>1207</v>
      </c>
      <c r="D609" s="217" t="s">
        <v>153</v>
      </c>
      <c r="E609" s="218" t="s">
        <v>1208</v>
      </c>
      <c r="F609" s="219" t="s">
        <v>1209</v>
      </c>
      <c r="G609" s="220" t="s">
        <v>388</v>
      </c>
      <c r="H609" s="221">
        <v>2772.3699999999999</v>
      </c>
      <c r="I609" s="222"/>
      <c r="J609" s="223">
        <f>ROUND(I609*H609,2)</f>
        <v>0</v>
      </c>
      <c r="K609" s="219" t="s">
        <v>157</v>
      </c>
      <c r="L609" s="44"/>
      <c r="M609" s="224" t="s">
        <v>1</v>
      </c>
      <c r="N609" s="225" t="s">
        <v>43</v>
      </c>
      <c r="O609" s="91"/>
      <c r="P609" s="226">
        <f>O609*H609</f>
        <v>0</v>
      </c>
      <c r="Q609" s="226">
        <v>0</v>
      </c>
      <c r="R609" s="226">
        <f>Q609*H609</f>
        <v>0</v>
      </c>
      <c r="S609" s="226">
        <v>0</v>
      </c>
      <c r="T609" s="226">
        <f>S609*H609</f>
        <v>0</v>
      </c>
      <c r="U609" s="227" t="s">
        <v>1</v>
      </c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8" t="s">
        <v>167</v>
      </c>
      <c r="AT609" s="228" t="s">
        <v>153</v>
      </c>
      <c r="AU609" s="228" t="s">
        <v>88</v>
      </c>
      <c r="AY609" s="17" t="s">
        <v>150</v>
      </c>
      <c r="BE609" s="229">
        <f>IF(N609="základní",J609,0)</f>
        <v>0</v>
      </c>
      <c r="BF609" s="229">
        <f>IF(N609="snížená",J609,0)</f>
        <v>0</v>
      </c>
      <c r="BG609" s="229">
        <f>IF(N609="zákl. přenesená",J609,0)</f>
        <v>0</v>
      </c>
      <c r="BH609" s="229">
        <f>IF(N609="sníž. přenesená",J609,0)</f>
        <v>0</v>
      </c>
      <c r="BI609" s="229">
        <f>IF(N609="nulová",J609,0)</f>
        <v>0</v>
      </c>
      <c r="BJ609" s="17" t="s">
        <v>86</v>
      </c>
      <c r="BK609" s="229">
        <f>ROUND(I609*H609,2)</f>
        <v>0</v>
      </c>
      <c r="BL609" s="17" t="s">
        <v>167</v>
      </c>
      <c r="BM609" s="228" t="s">
        <v>1210</v>
      </c>
    </row>
    <row r="610" s="2" customFormat="1" ht="37.8" customHeight="1">
      <c r="A610" s="38"/>
      <c r="B610" s="39"/>
      <c r="C610" s="217" t="s">
        <v>1211</v>
      </c>
      <c r="D610" s="217" t="s">
        <v>153</v>
      </c>
      <c r="E610" s="218" t="s">
        <v>1212</v>
      </c>
      <c r="F610" s="219" t="s">
        <v>1213</v>
      </c>
      <c r="G610" s="220" t="s">
        <v>388</v>
      </c>
      <c r="H610" s="221">
        <v>1321.5</v>
      </c>
      <c r="I610" s="222"/>
      <c r="J610" s="223">
        <f>ROUND(I610*H610,2)</f>
        <v>0</v>
      </c>
      <c r="K610" s="219" t="s">
        <v>157</v>
      </c>
      <c r="L610" s="44"/>
      <c r="M610" s="224" t="s">
        <v>1</v>
      </c>
      <c r="N610" s="225" t="s">
        <v>43</v>
      </c>
      <c r="O610" s="91"/>
      <c r="P610" s="226">
        <f>O610*H610</f>
        <v>0</v>
      </c>
      <c r="Q610" s="226">
        <v>0</v>
      </c>
      <c r="R610" s="226">
        <f>Q610*H610</f>
        <v>0</v>
      </c>
      <c r="S610" s="226">
        <v>0</v>
      </c>
      <c r="T610" s="226">
        <f>S610*H610</f>
        <v>0</v>
      </c>
      <c r="U610" s="227" t="s">
        <v>1</v>
      </c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8" t="s">
        <v>167</v>
      </c>
      <c r="AT610" s="228" t="s">
        <v>153</v>
      </c>
      <c r="AU610" s="228" t="s">
        <v>88</v>
      </c>
      <c r="AY610" s="17" t="s">
        <v>150</v>
      </c>
      <c r="BE610" s="229">
        <f>IF(N610="základní",J610,0)</f>
        <v>0</v>
      </c>
      <c r="BF610" s="229">
        <f>IF(N610="snížená",J610,0)</f>
        <v>0</v>
      </c>
      <c r="BG610" s="229">
        <f>IF(N610="zákl. přenesená",J610,0)</f>
        <v>0</v>
      </c>
      <c r="BH610" s="229">
        <f>IF(N610="sníž. přenesená",J610,0)</f>
        <v>0</v>
      </c>
      <c r="BI610" s="229">
        <f>IF(N610="nulová",J610,0)</f>
        <v>0</v>
      </c>
      <c r="BJ610" s="17" t="s">
        <v>86</v>
      </c>
      <c r="BK610" s="229">
        <f>ROUND(I610*H610,2)</f>
        <v>0</v>
      </c>
      <c r="BL610" s="17" t="s">
        <v>167</v>
      </c>
      <c r="BM610" s="228" t="s">
        <v>1214</v>
      </c>
    </row>
    <row r="611" s="2" customFormat="1" ht="44.25" customHeight="1">
      <c r="A611" s="38"/>
      <c r="B611" s="39"/>
      <c r="C611" s="217" t="s">
        <v>1215</v>
      </c>
      <c r="D611" s="217" t="s">
        <v>153</v>
      </c>
      <c r="E611" s="218" t="s">
        <v>1216</v>
      </c>
      <c r="F611" s="219" t="s">
        <v>1217</v>
      </c>
      <c r="G611" s="220" t="s">
        <v>388</v>
      </c>
      <c r="H611" s="221">
        <v>1372.8699999999999</v>
      </c>
      <c r="I611" s="222"/>
      <c r="J611" s="223">
        <f>ROUND(I611*H611,2)</f>
        <v>0</v>
      </c>
      <c r="K611" s="219" t="s">
        <v>157</v>
      </c>
      <c r="L611" s="44"/>
      <c r="M611" s="224" t="s">
        <v>1</v>
      </c>
      <c r="N611" s="225" t="s">
        <v>43</v>
      </c>
      <c r="O611" s="91"/>
      <c r="P611" s="226">
        <f>O611*H611</f>
        <v>0</v>
      </c>
      <c r="Q611" s="226">
        <v>0</v>
      </c>
      <c r="R611" s="226">
        <f>Q611*H611</f>
        <v>0</v>
      </c>
      <c r="S611" s="226">
        <v>0</v>
      </c>
      <c r="T611" s="226">
        <f>S611*H611</f>
        <v>0</v>
      </c>
      <c r="U611" s="227" t="s">
        <v>1</v>
      </c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8" t="s">
        <v>167</v>
      </c>
      <c r="AT611" s="228" t="s">
        <v>153</v>
      </c>
      <c r="AU611" s="228" t="s">
        <v>88</v>
      </c>
      <c r="AY611" s="17" t="s">
        <v>150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7" t="s">
        <v>86</v>
      </c>
      <c r="BK611" s="229">
        <f>ROUND(I611*H611,2)</f>
        <v>0</v>
      </c>
      <c r="BL611" s="17" t="s">
        <v>167</v>
      </c>
      <c r="BM611" s="228" t="s">
        <v>1218</v>
      </c>
    </row>
    <row r="612" s="2" customFormat="1" ht="44.25" customHeight="1">
      <c r="A612" s="38"/>
      <c r="B612" s="39"/>
      <c r="C612" s="217" t="s">
        <v>1219</v>
      </c>
      <c r="D612" s="217" t="s">
        <v>153</v>
      </c>
      <c r="E612" s="218" t="s">
        <v>1220</v>
      </c>
      <c r="F612" s="219" t="s">
        <v>1221</v>
      </c>
      <c r="G612" s="220" t="s">
        <v>388</v>
      </c>
      <c r="H612" s="221">
        <v>78</v>
      </c>
      <c r="I612" s="222"/>
      <c r="J612" s="223">
        <f>ROUND(I612*H612,2)</f>
        <v>0</v>
      </c>
      <c r="K612" s="219" t="s">
        <v>157</v>
      </c>
      <c r="L612" s="44"/>
      <c r="M612" s="224" t="s">
        <v>1</v>
      </c>
      <c r="N612" s="225" t="s">
        <v>43</v>
      </c>
      <c r="O612" s="91"/>
      <c r="P612" s="226">
        <f>O612*H612</f>
        <v>0</v>
      </c>
      <c r="Q612" s="226">
        <v>0</v>
      </c>
      <c r="R612" s="226">
        <f>Q612*H612</f>
        <v>0</v>
      </c>
      <c r="S612" s="226">
        <v>0</v>
      </c>
      <c r="T612" s="226">
        <f>S612*H612</f>
        <v>0</v>
      </c>
      <c r="U612" s="227" t="s">
        <v>1</v>
      </c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8" t="s">
        <v>167</v>
      </c>
      <c r="AT612" s="228" t="s">
        <v>153</v>
      </c>
      <c r="AU612" s="228" t="s">
        <v>88</v>
      </c>
      <c r="AY612" s="17" t="s">
        <v>150</v>
      </c>
      <c r="BE612" s="229">
        <f>IF(N612="základní",J612,0)</f>
        <v>0</v>
      </c>
      <c r="BF612" s="229">
        <f>IF(N612="snížená",J612,0)</f>
        <v>0</v>
      </c>
      <c r="BG612" s="229">
        <f>IF(N612="zákl. přenesená",J612,0)</f>
        <v>0</v>
      </c>
      <c r="BH612" s="229">
        <f>IF(N612="sníž. přenesená",J612,0)</f>
        <v>0</v>
      </c>
      <c r="BI612" s="229">
        <f>IF(N612="nulová",J612,0)</f>
        <v>0</v>
      </c>
      <c r="BJ612" s="17" t="s">
        <v>86</v>
      </c>
      <c r="BK612" s="229">
        <f>ROUND(I612*H612,2)</f>
        <v>0</v>
      </c>
      <c r="BL612" s="17" t="s">
        <v>167</v>
      </c>
      <c r="BM612" s="228" t="s">
        <v>1222</v>
      </c>
    </row>
    <row r="613" s="12" customFormat="1" ht="22.8" customHeight="1">
      <c r="A613" s="12"/>
      <c r="B613" s="201"/>
      <c r="C613" s="202"/>
      <c r="D613" s="203" t="s">
        <v>77</v>
      </c>
      <c r="E613" s="215" t="s">
        <v>1223</v>
      </c>
      <c r="F613" s="215" t="s">
        <v>1224</v>
      </c>
      <c r="G613" s="202"/>
      <c r="H613" s="202"/>
      <c r="I613" s="205"/>
      <c r="J613" s="216">
        <f>BK613</f>
        <v>0</v>
      </c>
      <c r="K613" s="202"/>
      <c r="L613" s="207"/>
      <c r="M613" s="208"/>
      <c r="N613" s="209"/>
      <c r="O613" s="209"/>
      <c r="P613" s="210">
        <f>P614</f>
        <v>0</v>
      </c>
      <c r="Q613" s="209"/>
      <c r="R613" s="210">
        <f>R614</f>
        <v>0</v>
      </c>
      <c r="S613" s="209"/>
      <c r="T613" s="210">
        <f>T614</f>
        <v>0</v>
      </c>
      <c r="U613" s="211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12" t="s">
        <v>86</v>
      </c>
      <c r="AT613" s="213" t="s">
        <v>77</v>
      </c>
      <c r="AU613" s="213" t="s">
        <v>86</v>
      </c>
      <c r="AY613" s="212" t="s">
        <v>150</v>
      </c>
      <c r="BK613" s="214">
        <f>BK614</f>
        <v>0</v>
      </c>
    </row>
    <row r="614" s="2" customFormat="1" ht="24.15" customHeight="1">
      <c r="A614" s="38"/>
      <c r="B614" s="39"/>
      <c r="C614" s="217" t="s">
        <v>1225</v>
      </c>
      <c r="D614" s="217" t="s">
        <v>153</v>
      </c>
      <c r="E614" s="218" t="s">
        <v>1226</v>
      </c>
      <c r="F614" s="219" t="s">
        <v>1227</v>
      </c>
      <c r="G614" s="220" t="s">
        <v>388</v>
      </c>
      <c r="H614" s="221">
        <v>3176.502</v>
      </c>
      <c r="I614" s="222"/>
      <c r="J614" s="223">
        <f>ROUND(I614*H614,2)</f>
        <v>0</v>
      </c>
      <c r="K614" s="219" t="s">
        <v>157</v>
      </c>
      <c r="L614" s="44"/>
      <c r="M614" s="230" t="s">
        <v>1</v>
      </c>
      <c r="N614" s="231" t="s">
        <v>43</v>
      </c>
      <c r="O614" s="232"/>
      <c r="P614" s="233">
        <f>O614*H614</f>
        <v>0</v>
      </c>
      <c r="Q614" s="233">
        <v>0</v>
      </c>
      <c r="R614" s="233">
        <f>Q614*H614</f>
        <v>0</v>
      </c>
      <c r="S614" s="233">
        <v>0</v>
      </c>
      <c r="T614" s="233">
        <f>S614*H614</f>
        <v>0</v>
      </c>
      <c r="U614" s="234" t="s">
        <v>1</v>
      </c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8" t="s">
        <v>167</v>
      </c>
      <c r="AT614" s="228" t="s">
        <v>153</v>
      </c>
      <c r="AU614" s="228" t="s">
        <v>88</v>
      </c>
      <c r="AY614" s="17" t="s">
        <v>150</v>
      </c>
      <c r="BE614" s="229">
        <f>IF(N614="základní",J614,0)</f>
        <v>0</v>
      </c>
      <c r="BF614" s="229">
        <f>IF(N614="snížená",J614,0)</f>
        <v>0</v>
      </c>
      <c r="BG614" s="229">
        <f>IF(N614="zákl. přenesená",J614,0)</f>
        <v>0</v>
      </c>
      <c r="BH614" s="229">
        <f>IF(N614="sníž. přenesená",J614,0)</f>
        <v>0</v>
      </c>
      <c r="BI614" s="229">
        <f>IF(N614="nulová",J614,0)</f>
        <v>0</v>
      </c>
      <c r="BJ614" s="17" t="s">
        <v>86</v>
      </c>
      <c r="BK614" s="229">
        <f>ROUND(I614*H614,2)</f>
        <v>0</v>
      </c>
      <c r="BL614" s="17" t="s">
        <v>167</v>
      </c>
      <c r="BM614" s="228" t="s">
        <v>1228</v>
      </c>
    </row>
    <row r="615" s="2" customFormat="1" ht="6.96" customHeight="1">
      <c r="A615" s="38"/>
      <c r="B615" s="66"/>
      <c r="C615" s="67"/>
      <c r="D615" s="67"/>
      <c r="E615" s="67"/>
      <c r="F615" s="67"/>
      <c r="G615" s="67"/>
      <c r="H615" s="67"/>
      <c r="I615" s="67"/>
      <c r="J615" s="67"/>
      <c r="K615" s="67"/>
      <c r="L615" s="44"/>
      <c r="M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</row>
  </sheetData>
  <sheetProtection sheet="1" autoFilter="0" formatColumns="0" formatRows="0" objects="1" scenarios="1" spinCount="100000" saltValue="WjY3U+qkFrGgPwQtuHkI1E5SZ/t1QH6/kZO6lxzXuf9WcALSpVDCngSG7Sdc40MNfzqDJCzddOyG+9sd1yQjtQ==" hashValue="JHCKO7TE8IZ6VoXtiAxmt4dnnTIl9XXj9dUoYe+SVy0izsf2qcseqabxhjjEmG85TqUrrg+kHKev2oI3LgfQGg==" algorithmName="SHA-512" password="CC35"/>
  <autoFilter ref="C124:K61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ROUND((SUM(BE119:BE260)),  2)</f>
        <v>0</v>
      </c>
      <c r="G33" s="38"/>
      <c r="H33" s="38"/>
      <c r="I33" s="155">
        <v>0.20999999999999999</v>
      </c>
      <c r="J33" s="154">
        <f>ROUND(((SUM(BE119:BE260))*I33),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ROUND((SUM(BF119:BF260)),  2)</f>
        <v>0</v>
      </c>
      <c r="G34" s="38"/>
      <c r="H34" s="38"/>
      <c r="I34" s="155">
        <v>0.14999999999999999</v>
      </c>
      <c r="J34" s="154">
        <f>ROUND(((SUM(BF119:BF260))*I34),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ROUND((SUM(BG119:BG260)),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ROUND((SUM(BH119:BH260)),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ROUND((SUM(BI119:BI260)),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1230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1232</v>
      </c>
      <c r="E99" s="188"/>
      <c r="F99" s="188"/>
      <c r="G99" s="188"/>
      <c r="H99" s="188"/>
      <c r="I99" s="188"/>
      <c r="J99" s="189">
        <f>J177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Regenerace sídliště Ruprechtice III.etapa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120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401 - Veřejné osvětlení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21. 10. 2024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Město Liberec</v>
      </c>
      <c r="G115" s="40"/>
      <c r="H115" s="40"/>
      <c r="I115" s="32" t="s">
        <v>31</v>
      </c>
      <c r="J115" s="36" t="str">
        <f>E21</f>
        <v>GREGOR projekt - invest,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135</v>
      </c>
      <c r="D118" s="194" t="s">
        <v>63</v>
      </c>
      <c r="E118" s="194" t="s">
        <v>59</v>
      </c>
      <c r="F118" s="194" t="s">
        <v>60</v>
      </c>
      <c r="G118" s="194" t="s">
        <v>136</v>
      </c>
      <c r="H118" s="194" t="s">
        <v>137</v>
      </c>
      <c r="I118" s="194" t="s">
        <v>138</v>
      </c>
      <c r="J118" s="194" t="s">
        <v>124</v>
      </c>
      <c r="K118" s="195" t="s">
        <v>139</v>
      </c>
      <c r="L118" s="196"/>
      <c r="M118" s="100" t="s">
        <v>1</v>
      </c>
      <c r="N118" s="101" t="s">
        <v>42</v>
      </c>
      <c r="O118" s="101" t="s">
        <v>140</v>
      </c>
      <c r="P118" s="101" t="s">
        <v>141</v>
      </c>
      <c r="Q118" s="101" t="s">
        <v>142</v>
      </c>
      <c r="R118" s="101" t="s">
        <v>143</v>
      </c>
      <c r="S118" s="101" t="s">
        <v>144</v>
      </c>
      <c r="T118" s="101" t="s">
        <v>145</v>
      </c>
      <c r="U118" s="102" t="s">
        <v>146</v>
      </c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147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2.5803813</v>
      </c>
      <c r="S119" s="104"/>
      <c r="T119" s="199">
        <f>T120</f>
        <v>13.357150000000001</v>
      </c>
      <c r="U119" s="10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126</v>
      </c>
      <c r="BK119" s="200">
        <f>BK120</f>
        <v>0</v>
      </c>
    </row>
    <row r="120" s="12" customFormat="1" ht="25.92" customHeight="1">
      <c r="A120" s="12"/>
      <c r="B120" s="201"/>
      <c r="C120" s="202"/>
      <c r="D120" s="203" t="s">
        <v>77</v>
      </c>
      <c r="E120" s="204" t="s">
        <v>417</v>
      </c>
      <c r="F120" s="204" t="s">
        <v>1233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P121+P177</f>
        <v>0</v>
      </c>
      <c r="Q120" s="209"/>
      <c r="R120" s="210">
        <f>R121+R177</f>
        <v>2.5803813</v>
      </c>
      <c r="S120" s="209"/>
      <c r="T120" s="210">
        <f>T121+T177</f>
        <v>13.357150000000001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163</v>
      </c>
      <c r="AT120" s="213" t="s">
        <v>77</v>
      </c>
      <c r="AU120" s="213" t="s">
        <v>78</v>
      </c>
      <c r="AY120" s="212" t="s">
        <v>150</v>
      </c>
      <c r="BK120" s="214">
        <f>BK121+BK177</f>
        <v>0</v>
      </c>
    </row>
    <row r="121" s="12" customFormat="1" ht="22.8" customHeight="1">
      <c r="A121" s="12"/>
      <c r="B121" s="201"/>
      <c r="C121" s="202"/>
      <c r="D121" s="203" t="s">
        <v>77</v>
      </c>
      <c r="E121" s="215" t="s">
        <v>1234</v>
      </c>
      <c r="F121" s="215" t="s">
        <v>1235</v>
      </c>
      <c r="G121" s="202"/>
      <c r="H121" s="202"/>
      <c r="I121" s="205"/>
      <c r="J121" s="216">
        <f>BK121</f>
        <v>0</v>
      </c>
      <c r="K121" s="202"/>
      <c r="L121" s="207"/>
      <c r="M121" s="208"/>
      <c r="N121" s="209"/>
      <c r="O121" s="209"/>
      <c r="P121" s="210">
        <f>SUM(P122:P176)</f>
        <v>0</v>
      </c>
      <c r="Q121" s="209"/>
      <c r="R121" s="210">
        <f>SUM(R122:R176)</f>
        <v>1.9091884000000001</v>
      </c>
      <c r="S121" s="209"/>
      <c r="T121" s="210">
        <f>SUM(T122:T176)</f>
        <v>0</v>
      </c>
      <c r="U121" s="211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163</v>
      </c>
      <c r="AT121" s="213" t="s">
        <v>77</v>
      </c>
      <c r="AU121" s="213" t="s">
        <v>86</v>
      </c>
      <c r="AY121" s="212" t="s">
        <v>150</v>
      </c>
      <c r="BK121" s="214">
        <f>SUM(BK122:BK176)</f>
        <v>0</v>
      </c>
    </row>
    <row r="122" s="2" customFormat="1" ht="24.15" customHeight="1">
      <c r="A122" s="38"/>
      <c r="B122" s="39"/>
      <c r="C122" s="217" t="s">
        <v>86</v>
      </c>
      <c r="D122" s="217" t="s">
        <v>153</v>
      </c>
      <c r="E122" s="218" t="s">
        <v>1236</v>
      </c>
      <c r="F122" s="219" t="s">
        <v>1237</v>
      </c>
      <c r="G122" s="220" t="s">
        <v>253</v>
      </c>
      <c r="H122" s="221">
        <v>569.39999999999998</v>
      </c>
      <c r="I122" s="222"/>
      <c r="J122" s="223">
        <f>ROUND(I122*H122,2)</f>
        <v>0</v>
      </c>
      <c r="K122" s="219" t="s">
        <v>157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296</v>
      </c>
      <c r="AT122" s="228" t="s">
        <v>153</v>
      </c>
      <c r="AU122" s="228" t="s">
        <v>88</v>
      </c>
      <c r="AY122" s="17" t="s">
        <v>150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296</v>
      </c>
      <c r="BM122" s="228" t="s">
        <v>1238</v>
      </c>
    </row>
    <row r="123" s="13" customFormat="1">
      <c r="A123" s="13"/>
      <c r="B123" s="235"/>
      <c r="C123" s="236"/>
      <c r="D123" s="237" t="s">
        <v>220</v>
      </c>
      <c r="E123" s="238" t="s">
        <v>1</v>
      </c>
      <c r="F123" s="239" t="s">
        <v>1239</v>
      </c>
      <c r="G123" s="236"/>
      <c r="H123" s="238" t="s">
        <v>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3"/>
      <c r="U123" s="244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220</v>
      </c>
      <c r="AU123" s="245" t="s">
        <v>88</v>
      </c>
      <c r="AV123" s="13" t="s">
        <v>86</v>
      </c>
      <c r="AW123" s="13" t="s">
        <v>34</v>
      </c>
      <c r="AX123" s="13" t="s">
        <v>78</v>
      </c>
      <c r="AY123" s="245" t="s">
        <v>150</v>
      </c>
    </row>
    <row r="124" s="14" customFormat="1">
      <c r="A124" s="14"/>
      <c r="B124" s="246"/>
      <c r="C124" s="247"/>
      <c r="D124" s="237" t="s">
        <v>220</v>
      </c>
      <c r="E124" s="248" t="s">
        <v>1</v>
      </c>
      <c r="F124" s="249" t="s">
        <v>1240</v>
      </c>
      <c r="G124" s="247"/>
      <c r="H124" s="250">
        <v>196.30000000000001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4"/>
      <c r="U124" s="255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220</v>
      </c>
      <c r="AU124" s="256" t="s">
        <v>88</v>
      </c>
      <c r="AV124" s="14" t="s">
        <v>88</v>
      </c>
      <c r="AW124" s="14" t="s">
        <v>34</v>
      </c>
      <c r="AX124" s="14" t="s">
        <v>78</v>
      </c>
      <c r="AY124" s="256" t="s">
        <v>150</v>
      </c>
    </row>
    <row r="125" s="13" customFormat="1">
      <c r="A125" s="13"/>
      <c r="B125" s="235"/>
      <c r="C125" s="236"/>
      <c r="D125" s="237" t="s">
        <v>220</v>
      </c>
      <c r="E125" s="238" t="s">
        <v>1</v>
      </c>
      <c r="F125" s="239" t="s">
        <v>1241</v>
      </c>
      <c r="G125" s="236"/>
      <c r="H125" s="238" t="s">
        <v>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3"/>
      <c r="U125" s="244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220</v>
      </c>
      <c r="AU125" s="245" t="s">
        <v>88</v>
      </c>
      <c r="AV125" s="13" t="s">
        <v>86</v>
      </c>
      <c r="AW125" s="13" t="s">
        <v>34</v>
      </c>
      <c r="AX125" s="13" t="s">
        <v>78</v>
      </c>
      <c r="AY125" s="245" t="s">
        <v>150</v>
      </c>
    </row>
    <row r="126" s="14" customFormat="1">
      <c r="A126" s="14"/>
      <c r="B126" s="246"/>
      <c r="C126" s="247"/>
      <c r="D126" s="237" t="s">
        <v>220</v>
      </c>
      <c r="E126" s="248" t="s">
        <v>1</v>
      </c>
      <c r="F126" s="249" t="s">
        <v>1242</v>
      </c>
      <c r="G126" s="247"/>
      <c r="H126" s="250">
        <v>233.30000000000001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4"/>
      <c r="U126" s="255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220</v>
      </c>
      <c r="AU126" s="256" t="s">
        <v>88</v>
      </c>
      <c r="AV126" s="14" t="s">
        <v>88</v>
      </c>
      <c r="AW126" s="14" t="s">
        <v>34</v>
      </c>
      <c r="AX126" s="14" t="s">
        <v>78</v>
      </c>
      <c r="AY126" s="256" t="s">
        <v>150</v>
      </c>
    </row>
    <row r="127" s="13" customFormat="1">
      <c r="A127" s="13"/>
      <c r="B127" s="235"/>
      <c r="C127" s="236"/>
      <c r="D127" s="237" t="s">
        <v>220</v>
      </c>
      <c r="E127" s="238" t="s">
        <v>1</v>
      </c>
      <c r="F127" s="239" t="s">
        <v>1243</v>
      </c>
      <c r="G127" s="236"/>
      <c r="H127" s="238" t="s">
        <v>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3"/>
      <c r="U127" s="244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220</v>
      </c>
      <c r="AU127" s="245" t="s">
        <v>88</v>
      </c>
      <c r="AV127" s="13" t="s">
        <v>86</v>
      </c>
      <c r="AW127" s="13" t="s">
        <v>34</v>
      </c>
      <c r="AX127" s="13" t="s">
        <v>78</v>
      </c>
      <c r="AY127" s="245" t="s">
        <v>150</v>
      </c>
    </row>
    <row r="128" s="14" customFormat="1">
      <c r="A128" s="14"/>
      <c r="B128" s="246"/>
      <c r="C128" s="247"/>
      <c r="D128" s="237" t="s">
        <v>220</v>
      </c>
      <c r="E128" s="248" t="s">
        <v>1</v>
      </c>
      <c r="F128" s="249" t="s">
        <v>1244</v>
      </c>
      <c r="G128" s="247"/>
      <c r="H128" s="250">
        <v>68.299999999999997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4"/>
      <c r="U128" s="255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220</v>
      </c>
      <c r="AU128" s="256" t="s">
        <v>88</v>
      </c>
      <c r="AV128" s="14" t="s">
        <v>88</v>
      </c>
      <c r="AW128" s="14" t="s">
        <v>34</v>
      </c>
      <c r="AX128" s="14" t="s">
        <v>78</v>
      </c>
      <c r="AY128" s="256" t="s">
        <v>150</v>
      </c>
    </row>
    <row r="129" s="13" customFormat="1">
      <c r="A129" s="13"/>
      <c r="B129" s="235"/>
      <c r="C129" s="236"/>
      <c r="D129" s="237" t="s">
        <v>220</v>
      </c>
      <c r="E129" s="238" t="s">
        <v>1</v>
      </c>
      <c r="F129" s="239" t="s">
        <v>1245</v>
      </c>
      <c r="G129" s="236"/>
      <c r="H129" s="238" t="s">
        <v>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3"/>
      <c r="U129" s="244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220</v>
      </c>
      <c r="AU129" s="245" t="s">
        <v>88</v>
      </c>
      <c r="AV129" s="13" t="s">
        <v>86</v>
      </c>
      <c r="AW129" s="13" t="s">
        <v>34</v>
      </c>
      <c r="AX129" s="13" t="s">
        <v>78</v>
      </c>
      <c r="AY129" s="245" t="s">
        <v>150</v>
      </c>
    </row>
    <row r="130" s="14" customFormat="1">
      <c r="A130" s="14"/>
      <c r="B130" s="246"/>
      <c r="C130" s="247"/>
      <c r="D130" s="237" t="s">
        <v>220</v>
      </c>
      <c r="E130" s="248" t="s">
        <v>1</v>
      </c>
      <c r="F130" s="249" t="s">
        <v>1246</v>
      </c>
      <c r="G130" s="247"/>
      <c r="H130" s="250">
        <v>35.5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4"/>
      <c r="U130" s="255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220</v>
      </c>
      <c r="AU130" s="256" t="s">
        <v>88</v>
      </c>
      <c r="AV130" s="14" t="s">
        <v>88</v>
      </c>
      <c r="AW130" s="14" t="s">
        <v>34</v>
      </c>
      <c r="AX130" s="14" t="s">
        <v>78</v>
      </c>
      <c r="AY130" s="256" t="s">
        <v>150</v>
      </c>
    </row>
    <row r="131" s="13" customFormat="1">
      <c r="A131" s="13"/>
      <c r="B131" s="235"/>
      <c r="C131" s="236"/>
      <c r="D131" s="237" t="s">
        <v>220</v>
      </c>
      <c r="E131" s="238" t="s">
        <v>1</v>
      </c>
      <c r="F131" s="239" t="s">
        <v>1247</v>
      </c>
      <c r="G131" s="236"/>
      <c r="H131" s="238" t="s">
        <v>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3"/>
      <c r="U131" s="244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220</v>
      </c>
      <c r="AU131" s="245" t="s">
        <v>88</v>
      </c>
      <c r="AV131" s="13" t="s">
        <v>86</v>
      </c>
      <c r="AW131" s="13" t="s">
        <v>34</v>
      </c>
      <c r="AX131" s="13" t="s">
        <v>78</v>
      </c>
      <c r="AY131" s="245" t="s">
        <v>150</v>
      </c>
    </row>
    <row r="132" s="14" customFormat="1">
      <c r="A132" s="14"/>
      <c r="B132" s="246"/>
      <c r="C132" s="247"/>
      <c r="D132" s="237" t="s">
        <v>220</v>
      </c>
      <c r="E132" s="248" t="s">
        <v>1</v>
      </c>
      <c r="F132" s="249" t="s">
        <v>1248</v>
      </c>
      <c r="G132" s="247"/>
      <c r="H132" s="250">
        <v>36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4"/>
      <c r="U132" s="255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220</v>
      </c>
      <c r="AU132" s="256" t="s">
        <v>88</v>
      </c>
      <c r="AV132" s="14" t="s">
        <v>88</v>
      </c>
      <c r="AW132" s="14" t="s">
        <v>34</v>
      </c>
      <c r="AX132" s="14" t="s">
        <v>78</v>
      </c>
      <c r="AY132" s="256" t="s">
        <v>150</v>
      </c>
    </row>
    <row r="133" s="15" customFormat="1">
      <c r="A133" s="15"/>
      <c r="B133" s="257"/>
      <c r="C133" s="258"/>
      <c r="D133" s="237" t="s">
        <v>220</v>
      </c>
      <c r="E133" s="259" t="s">
        <v>1</v>
      </c>
      <c r="F133" s="260" t="s">
        <v>263</v>
      </c>
      <c r="G133" s="258"/>
      <c r="H133" s="261">
        <v>569.40000000000009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5"/>
      <c r="U133" s="266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7" t="s">
        <v>220</v>
      </c>
      <c r="AU133" s="267" t="s">
        <v>88</v>
      </c>
      <c r="AV133" s="15" t="s">
        <v>167</v>
      </c>
      <c r="AW133" s="15" t="s">
        <v>34</v>
      </c>
      <c r="AX133" s="15" t="s">
        <v>86</v>
      </c>
      <c r="AY133" s="267" t="s">
        <v>150</v>
      </c>
    </row>
    <row r="134" s="2" customFormat="1" ht="24.15" customHeight="1">
      <c r="A134" s="38"/>
      <c r="B134" s="39"/>
      <c r="C134" s="268" t="s">
        <v>88</v>
      </c>
      <c r="D134" s="268" t="s">
        <v>417</v>
      </c>
      <c r="E134" s="269" t="s">
        <v>1249</v>
      </c>
      <c r="F134" s="270" t="s">
        <v>1250</v>
      </c>
      <c r="G134" s="271" t="s">
        <v>253</v>
      </c>
      <c r="H134" s="272">
        <v>654.80999999999995</v>
      </c>
      <c r="I134" s="273"/>
      <c r="J134" s="274">
        <f>ROUND(I134*H134,2)</f>
        <v>0</v>
      </c>
      <c r="K134" s="270" t="s">
        <v>157</v>
      </c>
      <c r="L134" s="275"/>
      <c r="M134" s="276" t="s">
        <v>1</v>
      </c>
      <c r="N134" s="277" t="s">
        <v>43</v>
      </c>
      <c r="O134" s="91"/>
      <c r="P134" s="226">
        <f>O134*H134</f>
        <v>0</v>
      </c>
      <c r="Q134" s="226">
        <v>0.00064000000000000005</v>
      </c>
      <c r="R134" s="226">
        <f>Q134*H134</f>
        <v>0.41907840000000002</v>
      </c>
      <c r="S134" s="226">
        <v>0</v>
      </c>
      <c r="T134" s="226">
        <f>S134*H134</f>
        <v>0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385</v>
      </c>
      <c r="AT134" s="228" t="s">
        <v>417</v>
      </c>
      <c r="AU134" s="228" t="s">
        <v>88</v>
      </c>
      <c r="AY134" s="17" t="s">
        <v>150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296</v>
      </c>
      <c r="BM134" s="228" t="s">
        <v>1251</v>
      </c>
    </row>
    <row r="135" s="14" customFormat="1">
      <c r="A135" s="14"/>
      <c r="B135" s="246"/>
      <c r="C135" s="247"/>
      <c r="D135" s="237" t="s">
        <v>220</v>
      </c>
      <c r="E135" s="247"/>
      <c r="F135" s="249" t="s">
        <v>1252</v>
      </c>
      <c r="G135" s="247"/>
      <c r="H135" s="250">
        <v>654.80999999999995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4"/>
      <c r="U135" s="255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220</v>
      </c>
      <c r="AU135" s="256" t="s">
        <v>88</v>
      </c>
      <c r="AV135" s="14" t="s">
        <v>88</v>
      </c>
      <c r="AW135" s="14" t="s">
        <v>4</v>
      </c>
      <c r="AX135" s="14" t="s">
        <v>86</v>
      </c>
      <c r="AY135" s="256" t="s">
        <v>150</v>
      </c>
    </row>
    <row r="136" s="2" customFormat="1" ht="16.5" customHeight="1">
      <c r="A136" s="38"/>
      <c r="B136" s="39"/>
      <c r="C136" s="217" t="s">
        <v>163</v>
      </c>
      <c r="D136" s="217" t="s">
        <v>153</v>
      </c>
      <c r="E136" s="218" t="s">
        <v>1253</v>
      </c>
      <c r="F136" s="219" t="s">
        <v>1254</v>
      </c>
      <c r="G136" s="220" t="s">
        <v>587</v>
      </c>
      <c r="H136" s="221">
        <v>16</v>
      </c>
      <c r="I136" s="222"/>
      <c r="J136" s="223">
        <f>ROUND(I136*H136,2)</f>
        <v>0</v>
      </c>
      <c r="K136" s="219" t="s">
        <v>157</v>
      </c>
      <c r="L136" s="44"/>
      <c r="M136" s="224" t="s">
        <v>1</v>
      </c>
      <c r="N136" s="225" t="s">
        <v>43</v>
      </c>
      <c r="O136" s="91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6">
        <f>S136*H136</f>
        <v>0</v>
      </c>
      <c r="U136" s="22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560</v>
      </c>
      <c r="AT136" s="228" t="s">
        <v>153</v>
      </c>
      <c r="AU136" s="228" t="s">
        <v>88</v>
      </c>
      <c r="AY136" s="17" t="s">
        <v>150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86</v>
      </c>
      <c r="BK136" s="229">
        <f>ROUND(I136*H136,2)</f>
        <v>0</v>
      </c>
      <c r="BL136" s="17" t="s">
        <v>560</v>
      </c>
      <c r="BM136" s="228" t="s">
        <v>1255</v>
      </c>
    </row>
    <row r="137" s="2" customFormat="1" ht="16.5" customHeight="1">
      <c r="A137" s="38"/>
      <c r="B137" s="39"/>
      <c r="C137" s="268" t="s">
        <v>167</v>
      </c>
      <c r="D137" s="268" t="s">
        <v>417</v>
      </c>
      <c r="E137" s="269" t="s">
        <v>1256</v>
      </c>
      <c r="F137" s="270" t="s">
        <v>1257</v>
      </c>
      <c r="G137" s="271" t="s">
        <v>587</v>
      </c>
      <c r="H137" s="272">
        <v>7</v>
      </c>
      <c r="I137" s="273"/>
      <c r="J137" s="274">
        <f>ROUND(I137*H137,2)</f>
        <v>0</v>
      </c>
      <c r="K137" s="270" t="s">
        <v>157</v>
      </c>
      <c r="L137" s="275"/>
      <c r="M137" s="276" t="s">
        <v>1</v>
      </c>
      <c r="N137" s="277" t="s">
        <v>43</v>
      </c>
      <c r="O137" s="91"/>
      <c r="P137" s="226">
        <f>O137*H137</f>
        <v>0</v>
      </c>
      <c r="Q137" s="226">
        <v>0.051999999999999998</v>
      </c>
      <c r="R137" s="226">
        <f>Q137*H137</f>
        <v>0.36399999999999999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865</v>
      </c>
      <c r="AT137" s="228" t="s">
        <v>417</v>
      </c>
      <c r="AU137" s="228" t="s">
        <v>88</v>
      </c>
      <c r="AY137" s="17" t="s">
        <v>150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865</v>
      </c>
      <c r="BM137" s="228" t="s">
        <v>1258</v>
      </c>
    </row>
    <row r="138" s="2" customFormat="1" ht="16.5" customHeight="1">
      <c r="A138" s="38"/>
      <c r="B138" s="39"/>
      <c r="C138" s="268" t="s">
        <v>149</v>
      </c>
      <c r="D138" s="268" t="s">
        <v>417</v>
      </c>
      <c r="E138" s="269" t="s">
        <v>1259</v>
      </c>
      <c r="F138" s="270" t="s">
        <v>1260</v>
      </c>
      <c r="G138" s="271" t="s">
        <v>587</v>
      </c>
      <c r="H138" s="272">
        <v>9</v>
      </c>
      <c r="I138" s="273"/>
      <c r="J138" s="274">
        <f>ROUND(I138*H138,2)</f>
        <v>0</v>
      </c>
      <c r="K138" s="270" t="s">
        <v>157</v>
      </c>
      <c r="L138" s="275"/>
      <c r="M138" s="276" t="s">
        <v>1</v>
      </c>
      <c r="N138" s="277" t="s">
        <v>43</v>
      </c>
      <c r="O138" s="91"/>
      <c r="P138" s="226">
        <f>O138*H138</f>
        <v>0</v>
      </c>
      <c r="Q138" s="226">
        <v>0.062</v>
      </c>
      <c r="R138" s="226">
        <f>Q138*H138</f>
        <v>0.55800000000000005</v>
      </c>
      <c r="S138" s="226">
        <v>0</v>
      </c>
      <c r="T138" s="226">
        <f>S138*H138</f>
        <v>0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865</v>
      </c>
      <c r="AT138" s="228" t="s">
        <v>417</v>
      </c>
      <c r="AU138" s="228" t="s">
        <v>88</v>
      </c>
      <c r="AY138" s="17" t="s">
        <v>150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865</v>
      </c>
      <c r="BM138" s="228" t="s">
        <v>1261</v>
      </c>
    </row>
    <row r="139" s="2" customFormat="1" ht="24.15" customHeight="1">
      <c r="A139" s="38"/>
      <c r="B139" s="39"/>
      <c r="C139" s="217" t="s">
        <v>174</v>
      </c>
      <c r="D139" s="217" t="s">
        <v>153</v>
      </c>
      <c r="E139" s="218" t="s">
        <v>1262</v>
      </c>
      <c r="F139" s="219" t="s">
        <v>1263</v>
      </c>
      <c r="G139" s="220" t="s">
        <v>253</v>
      </c>
      <c r="H139" s="221">
        <v>105</v>
      </c>
      <c r="I139" s="222"/>
      <c r="J139" s="223">
        <f>ROUND(I139*H139,2)</f>
        <v>0</v>
      </c>
      <c r="K139" s="219" t="s">
        <v>157</v>
      </c>
      <c r="L139" s="44"/>
      <c r="M139" s="224" t="s">
        <v>1</v>
      </c>
      <c r="N139" s="225" t="s">
        <v>43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296</v>
      </c>
      <c r="AT139" s="228" t="s">
        <v>153</v>
      </c>
      <c r="AU139" s="228" t="s">
        <v>88</v>
      </c>
      <c r="AY139" s="17" t="s">
        <v>150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296</v>
      </c>
      <c r="BM139" s="228" t="s">
        <v>1264</v>
      </c>
    </row>
    <row r="140" s="14" customFormat="1">
      <c r="A140" s="14"/>
      <c r="B140" s="246"/>
      <c r="C140" s="247"/>
      <c r="D140" s="237" t="s">
        <v>220</v>
      </c>
      <c r="E140" s="248" t="s">
        <v>1</v>
      </c>
      <c r="F140" s="249" t="s">
        <v>1265</v>
      </c>
      <c r="G140" s="247"/>
      <c r="H140" s="250">
        <v>105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4"/>
      <c r="U140" s="255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220</v>
      </c>
      <c r="AU140" s="256" t="s">
        <v>88</v>
      </c>
      <c r="AV140" s="14" t="s">
        <v>88</v>
      </c>
      <c r="AW140" s="14" t="s">
        <v>34</v>
      </c>
      <c r="AX140" s="14" t="s">
        <v>86</v>
      </c>
      <c r="AY140" s="256" t="s">
        <v>150</v>
      </c>
    </row>
    <row r="141" s="2" customFormat="1" ht="24.15" customHeight="1">
      <c r="A141" s="38"/>
      <c r="B141" s="39"/>
      <c r="C141" s="268" t="s">
        <v>180</v>
      </c>
      <c r="D141" s="268" t="s">
        <v>417</v>
      </c>
      <c r="E141" s="269" t="s">
        <v>1266</v>
      </c>
      <c r="F141" s="270" t="s">
        <v>1267</v>
      </c>
      <c r="G141" s="271" t="s">
        <v>253</v>
      </c>
      <c r="H141" s="272">
        <v>105</v>
      </c>
      <c r="I141" s="273"/>
      <c r="J141" s="274">
        <f>ROUND(I141*H141,2)</f>
        <v>0</v>
      </c>
      <c r="K141" s="270" t="s">
        <v>157</v>
      </c>
      <c r="L141" s="275"/>
      <c r="M141" s="276" t="s">
        <v>1</v>
      </c>
      <c r="N141" s="277" t="s">
        <v>43</v>
      </c>
      <c r="O141" s="91"/>
      <c r="P141" s="226">
        <f>O141*H141</f>
        <v>0</v>
      </c>
      <c r="Q141" s="226">
        <v>0.00025000000000000001</v>
      </c>
      <c r="R141" s="226">
        <f>Q141*H141</f>
        <v>0.026249999999999999</v>
      </c>
      <c r="S141" s="226">
        <v>0</v>
      </c>
      <c r="T141" s="226">
        <f>S141*H141</f>
        <v>0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1268</v>
      </c>
      <c r="AT141" s="228" t="s">
        <v>417</v>
      </c>
      <c r="AU141" s="228" t="s">
        <v>88</v>
      </c>
      <c r="AY141" s="17" t="s">
        <v>150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560</v>
      </c>
      <c r="BM141" s="228" t="s">
        <v>1269</v>
      </c>
    </row>
    <row r="142" s="2" customFormat="1" ht="24.15" customHeight="1">
      <c r="A142" s="38"/>
      <c r="B142" s="39"/>
      <c r="C142" s="268" t="s">
        <v>185</v>
      </c>
      <c r="D142" s="268" t="s">
        <v>417</v>
      </c>
      <c r="E142" s="269" t="s">
        <v>1270</v>
      </c>
      <c r="F142" s="270" t="s">
        <v>1271</v>
      </c>
      <c r="G142" s="271" t="s">
        <v>253</v>
      </c>
      <c r="H142" s="272">
        <v>16</v>
      </c>
      <c r="I142" s="273"/>
      <c r="J142" s="274">
        <f>ROUND(I142*H142,2)</f>
        <v>0</v>
      </c>
      <c r="K142" s="270" t="s">
        <v>157</v>
      </c>
      <c r="L142" s="275"/>
      <c r="M142" s="276" t="s">
        <v>1</v>
      </c>
      <c r="N142" s="277" t="s">
        <v>43</v>
      </c>
      <c r="O142" s="91"/>
      <c r="P142" s="226">
        <f>O142*H142</f>
        <v>0</v>
      </c>
      <c r="Q142" s="226">
        <v>6.0000000000000002E-05</v>
      </c>
      <c r="R142" s="226">
        <f>Q142*H142</f>
        <v>0.00096000000000000002</v>
      </c>
      <c r="S142" s="226">
        <v>0</v>
      </c>
      <c r="T142" s="226">
        <f>S142*H142</f>
        <v>0</v>
      </c>
      <c r="U142" s="22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8" t="s">
        <v>1268</v>
      </c>
      <c r="AT142" s="228" t="s">
        <v>417</v>
      </c>
      <c r="AU142" s="228" t="s">
        <v>88</v>
      </c>
      <c r="AY142" s="17" t="s">
        <v>150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7" t="s">
        <v>86</v>
      </c>
      <c r="BK142" s="229">
        <f>ROUND(I142*H142,2)</f>
        <v>0</v>
      </c>
      <c r="BL142" s="17" t="s">
        <v>560</v>
      </c>
      <c r="BM142" s="228" t="s">
        <v>1272</v>
      </c>
    </row>
    <row r="143" s="2" customFormat="1" ht="16.5" customHeight="1">
      <c r="A143" s="38"/>
      <c r="B143" s="39"/>
      <c r="C143" s="268" t="s">
        <v>190</v>
      </c>
      <c r="D143" s="268" t="s">
        <v>417</v>
      </c>
      <c r="E143" s="269" t="s">
        <v>1273</v>
      </c>
      <c r="F143" s="270" t="s">
        <v>1274</v>
      </c>
      <c r="G143" s="271" t="s">
        <v>587</v>
      </c>
      <c r="H143" s="272">
        <v>16</v>
      </c>
      <c r="I143" s="273"/>
      <c r="J143" s="274">
        <f>ROUND(I143*H143,2)</f>
        <v>0</v>
      </c>
      <c r="K143" s="270" t="s">
        <v>1</v>
      </c>
      <c r="L143" s="275"/>
      <c r="M143" s="276" t="s">
        <v>1</v>
      </c>
      <c r="N143" s="277" t="s">
        <v>43</v>
      </c>
      <c r="O143" s="91"/>
      <c r="P143" s="226">
        <f>O143*H143</f>
        <v>0</v>
      </c>
      <c r="Q143" s="226">
        <v>0.001</v>
      </c>
      <c r="R143" s="226">
        <f>Q143*H143</f>
        <v>0.016</v>
      </c>
      <c r="S143" s="226">
        <v>0</v>
      </c>
      <c r="T143" s="226">
        <f>S143*H143</f>
        <v>0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865</v>
      </c>
      <c r="AT143" s="228" t="s">
        <v>417</v>
      </c>
      <c r="AU143" s="228" t="s">
        <v>88</v>
      </c>
      <c r="AY143" s="17" t="s">
        <v>150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86</v>
      </c>
      <c r="BK143" s="229">
        <f>ROUND(I143*H143,2)</f>
        <v>0</v>
      </c>
      <c r="BL143" s="17" t="s">
        <v>865</v>
      </c>
      <c r="BM143" s="228" t="s">
        <v>1275</v>
      </c>
    </row>
    <row r="144" s="2" customFormat="1" ht="24.15" customHeight="1">
      <c r="A144" s="38"/>
      <c r="B144" s="39"/>
      <c r="C144" s="268" t="s">
        <v>195</v>
      </c>
      <c r="D144" s="268" t="s">
        <v>417</v>
      </c>
      <c r="E144" s="269" t="s">
        <v>1276</v>
      </c>
      <c r="F144" s="270" t="s">
        <v>1277</v>
      </c>
      <c r="G144" s="271" t="s">
        <v>587</v>
      </c>
      <c r="H144" s="272">
        <v>16</v>
      </c>
      <c r="I144" s="273"/>
      <c r="J144" s="274">
        <f>ROUND(I144*H144,2)</f>
        <v>0</v>
      </c>
      <c r="K144" s="270" t="s">
        <v>1</v>
      </c>
      <c r="L144" s="275"/>
      <c r="M144" s="276" t="s">
        <v>1</v>
      </c>
      <c r="N144" s="277" t="s">
        <v>43</v>
      </c>
      <c r="O144" s="91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6">
        <f>S144*H144</f>
        <v>0</v>
      </c>
      <c r="U144" s="22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8" t="s">
        <v>865</v>
      </c>
      <c r="AT144" s="228" t="s">
        <v>417</v>
      </c>
      <c r="AU144" s="228" t="s">
        <v>88</v>
      </c>
      <c r="AY144" s="17" t="s">
        <v>150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86</v>
      </c>
      <c r="BK144" s="229">
        <f>ROUND(I144*H144,2)</f>
        <v>0</v>
      </c>
      <c r="BL144" s="17" t="s">
        <v>865</v>
      </c>
      <c r="BM144" s="228" t="s">
        <v>1278</v>
      </c>
    </row>
    <row r="145" s="2" customFormat="1" ht="16.5" customHeight="1">
      <c r="A145" s="38"/>
      <c r="B145" s="39"/>
      <c r="C145" s="217" t="s">
        <v>200</v>
      </c>
      <c r="D145" s="217" t="s">
        <v>153</v>
      </c>
      <c r="E145" s="218" t="s">
        <v>1279</v>
      </c>
      <c r="F145" s="219" t="s">
        <v>1280</v>
      </c>
      <c r="G145" s="220" t="s">
        <v>587</v>
      </c>
      <c r="H145" s="221">
        <v>16</v>
      </c>
      <c r="I145" s="222"/>
      <c r="J145" s="223">
        <f>ROUND(I145*H145,2)</f>
        <v>0</v>
      </c>
      <c r="K145" s="219" t="s">
        <v>157</v>
      </c>
      <c r="L145" s="44"/>
      <c r="M145" s="224" t="s">
        <v>1</v>
      </c>
      <c r="N145" s="225" t="s">
        <v>43</v>
      </c>
      <c r="O145" s="91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6">
        <f>S145*H145</f>
        <v>0</v>
      </c>
      <c r="U145" s="22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560</v>
      </c>
      <c r="AT145" s="228" t="s">
        <v>153</v>
      </c>
      <c r="AU145" s="228" t="s">
        <v>88</v>
      </c>
      <c r="AY145" s="17" t="s">
        <v>150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86</v>
      </c>
      <c r="BK145" s="229">
        <f>ROUND(I145*H145,2)</f>
        <v>0</v>
      </c>
      <c r="BL145" s="17" t="s">
        <v>560</v>
      </c>
      <c r="BM145" s="228" t="s">
        <v>1281</v>
      </c>
    </row>
    <row r="146" s="2" customFormat="1" ht="37.8" customHeight="1">
      <c r="A146" s="38"/>
      <c r="B146" s="39"/>
      <c r="C146" s="217" t="s">
        <v>268</v>
      </c>
      <c r="D146" s="217" t="s">
        <v>153</v>
      </c>
      <c r="E146" s="218" t="s">
        <v>1282</v>
      </c>
      <c r="F146" s="219" t="s">
        <v>1283</v>
      </c>
      <c r="G146" s="220" t="s">
        <v>253</v>
      </c>
      <c r="H146" s="221">
        <v>481.69999999999999</v>
      </c>
      <c r="I146" s="222"/>
      <c r="J146" s="223">
        <f>ROUND(I146*H146,2)</f>
        <v>0</v>
      </c>
      <c r="K146" s="219" t="s">
        <v>157</v>
      </c>
      <c r="L146" s="44"/>
      <c r="M146" s="224" t="s">
        <v>1</v>
      </c>
      <c r="N146" s="225" t="s">
        <v>43</v>
      </c>
      <c r="O146" s="91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6">
        <f>S146*H146</f>
        <v>0</v>
      </c>
      <c r="U146" s="22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8" t="s">
        <v>167</v>
      </c>
      <c r="AT146" s="228" t="s">
        <v>153</v>
      </c>
      <c r="AU146" s="228" t="s">
        <v>88</v>
      </c>
      <c r="AY146" s="17" t="s">
        <v>150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7" t="s">
        <v>86</v>
      </c>
      <c r="BK146" s="229">
        <f>ROUND(I146*H146,2)</f>
        <v>0</v>
      </c>
      <c r="BL146" s="17" t="s">
        <v>167</v>
      </c>
      <c r="BM146" s="228" t="s">
        <v>1284</v>
      </c>
    </row>
    <row r="147" s="13" customFormat="1">
      <c r="A147" s="13"/>
      <c r="B147" s="235"/>
      <c r="C147" s="236"/>
      <c r="D147" s="237" t="s">
        <v>220</v>
      </c>
      <c r="E147" s="238" t="s">
        <v>1</v>
      </c>
      <c r="F147" s="239" t="s">
        <v>1239</v>
      </c>
      <c r="G147" s="236"/>
      <c r="H147" s="238" t="s">
        <v>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3"/>
      <c r="U147" s="244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220</v>
      </c>
      <c r="AU147" s="245" t="s">
        <v>88</v>
      </c>
      <c r="AV147" s="13" t="s">
        <v>86</v>
      </c>
      <c r="AW147" s="13" t="s">
        <v>34</v>
      </c>
      <c r="AX147" s="13" t="s">
        <v>78</v>
      </c>
      <c r="AY147" s="245" t="s">
        <v>150</v>
      </c>
    </row>
    <row r="148" s="14" customFormat="1">
      <c r="A148" s="14"/>
      <c r="B148" s="246"/>
      <c r="C148" s="247"/>
      <c r="D148" s="237" t="s">
        <v>220</v>
      </c>
      <c r="E148" s="248" t="s">
        <v>1</v>
      </c>
      <c r="F148" s="249" t="s">
        <v>1285</v>
      </c>
      <c r="G148" s="247"/>
      <c r="H148" s="250">
        <v>172.30000000000001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4"/>
      <c r="U148" s="255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220</v>
      </c>
      <c r="AU148" s="256" t="s">
        <v>88</v>
      </c>
      <c r="AV148" s="14" t="s">
        <v>88</v>
      </c>
      <c r="AW148" s="14" t="s">
        <v>34</v>
      </c>
      <c r="AX148" s="14" t="s">
        <v>78</v>
      </c>
      <c r="AY148" s="256" t="s">
        <v>150</v>
      </c>
    </row>
    <row r="149" s="13" customFormat="1">
      <c r="A149" s="13"/>
      <c r="B149" s="235"/>
      <c r="C149" s="236"/>
      <c r="D149" s="237" t="s">
        <v>220</v>
      </c>
      <c r="E149" s="238" t="s">
        <v>1</v>
      </c>
      <c r="F149" s="239" t="s">
        <v>1241</v>
      </c>
      <c r="G149" s="236"/>
      <c r="H149" s="238" t="s">
        <v>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3"/>
      <c r="U149" s="244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220</v>
      </c>
      <c r="AU149" s="245" t="s">
        <v>88</v>
      </c>
      <c r="AV149" s="13" t="s">
        <v>86</v>
      </c>
      <c r="AW149" s="13" t="s">
        <v>34</v>
      </c>
      <c r="AX149" s="13" t="s">
        <v>78</v>
      </c>
      <c r="AY149" s="245" t="s">
        <v>150</v>
      </c>
    </row>
    <row r="150" s="14" customFormat="1">
      <c r="A150" s="14"/>
      <c r="B150" s="246"/>
      <c r="C150" s="247"/>
      <c r="D150" s="237" t="s">
        <v>220</v>
      </c>
      <c r="E150" s="248" t="s">
        <v>1</v>
      </c>
      <c r="F150" s="249" t="s">
        <v>1286</v>
      </c>
      <c r="G150" s="247"/>
      <c r="H150" s="250">
        <v>209.30000000000001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4"/>
      <c r="U150" s="255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220</v>
      </c>
      <c r="AU150" s="256" t="s">
        <v>88</v>
      </c>
      <c r="AV150" s="14" t="s">
        <v>88</v>
      </c>
      <c r="AW150" s="14" t="s">
        <v>34</v>
      </c>
      <c r="AX150" s="14" t="s">
        <v>78</v>
      </c>
      <c r="AY150" s="256" t="s">
        <v>150</v>
      </c>
    </row>
    <row r="151" s="13" customFormat="1">
      <c r="A151" s="13"/>
      <c r="B151" s="235"/>
      <c r="C151" s="236"/>
      <c r="D151" s="237" t="s">
        <v>220</v>
      </c>
      <c r="E151" s="238" t="s">
        <v>1</v>
      </c>
      <c r="F151" s="239" t="s">
        <v>1243</v>
      </c>
      <c r="G151" s="236"/>
      <c r="H151" s="238" t="s">
        <v>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3"/>
      <c r="U151" s="244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220</v>
      </c>
      <c r="AU151" s="245" t="s">
        <v>88</v>
      </c>
      <c r="AV151" s="13" t="s">
        <v>86</v>
      </c>
      <c r="AW151" s="13" t="s">
        <v>34</v>
      </c>
      <c r="AX151" s="13" t="s">
        <v>78</v>
      </c>
      <c r="AY151" s="245" t="s">
        <v>150</v>
      </c>
    </row>
    <row r="152" s="14" customFormat="1">
      <c r="A152" s="14"/>
      <c r="B152" s="246"/>
      <c r="C152" s="247"/>
      <c r="D152" s="237" t="s">
        <v>220</v>
      </c>
      <c r="E152" s="248" t="s">
        <v>1</v>
      </c>
      <c r="F152" s="249" t="s">
        <v>1287</v>
      </c>
      <c r="G152" s="247"/>
      <c r="H152" s="250">
        <v>44.799999999999997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4"/>
      <c r="U152" s="255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220</v>
      </c>
      <c r="AU152" s="256" t="s">
        <v>88</v>
      </c>
      <c r="AV152" s="14" t="s">
        <v>88</v>
      </c>
      <c r="AW152" s="14" t="s">
        <v>34</v>
      </c>
      <c r="AX152" s="14" t="s">
        <v>78</v>
      </c>
      <c r="AY152" s="256" t="s">
        <v>150</v>
      </c>
    </row>
    <row r="153" s="13" customFormat="1">
      <c r="A153" s="13"/>
      <c r="B153" s="235"/>
      <c r="C153" s="236"/>
      <c r="D153" s="237" t="s">
        <v>220</v>
      </c>
      <c r="E153" s="238" t="s">
        <v>1</v>
      </c>
      <c r="F153" s="239" t="s">
        <v>1245</v>
      </c>
      <c r="G153" s="236"/>
      <c r="H153" s="238" t="s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3"/>
      <c r="U153" s="244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220</v>
      </c>
      <c r="AU153" s="245" t="s">
        <v>88</v>
      </c>
      <c r="AV153" s="13" t="s">
        <v>86</v>
      </c>
      <c r="AW153" s="13" t="s">
        <v>34</v>
      </c>
      <c r="AX153" s="13" t="s">
        <v>78</v>
      </c>
      <c r="AY153" s="245" t="s">
        <v>150</v>
      </c>
    </row>
    <row r="154" s="14" customFormat="1">
      <c r="A154" s="14"/>
      <c r="B154" s="246"/>
      <c r="C154" s="247"/>
      <c r="D154" s="237" t="s">
        <v>220</v>
      </c>
      <c r="E154" s="248" t="s">
        <v>1</v>
      </c>
      <c r="F154" s="249" t="s">
        <v>1288</v>
      </c>
      <c r="G154" s="247"/>
      <c r="H154" s="250">
        <v>23.300000000000001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4"/>
      <c r="U154" s="255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220</v>
      </c>
      <c r="AU154" s="256" t="s">
        <v>88</v>
      </c>
      <c r="AV154" s="14" t="s">
        <v>88</v>
      </c>
      <c r="AW154" s="14" t="s">
        <v>34</v>
      </c>
      <c r="AX154" s="14" t="s">
        <v>78</v>
      </c>
      <c r="AY154" s="256" t="s">
        <v>150</v>
      </c>
    </row>
    <row r="155" s="13" customFormat="1">
      <c r="A155" s="13"/>
      <c r="B155" s="235"/>
      <c r="C155" s="236"/>
      <c r="D155" s="237" t="s">
        <v>220</v>
      </c>
      <c r="E155" s="238" t="s">
        <v>1</v>
      </c>
      <c r="F155" s="239" t="s">
        <v>1247</v>
      </c>
      <c r="G155" s="236"/>
      <c r="H155" s="238" t="s">
        <v>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3"/>
      <c r="U155" s="244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220</v>
      </c>
      <c r="AU155" s="245" t="s">
        <v>88</v>
      </c>
      <c r="AV155" s="13" t="s">
        <v>86</v>
      </c>
      <c r="AW155" s="13" t="s">
        <v>34</v>
      </c>
      <c r="AX155" s="13" t="s">
        <v>78</v>
      </c>
      <c r="AY155" s="245" t="s">
        <v>150</v>
      </c>
    </row>
    <row r="156" s="14" customFormat="1">
      <c r="A156" s="14"/>
      <c r="B156" s="246"/>
      <c r="C156" s="247"/>
      <c r="D156" s="237" t="s">
        <v>220</v>
      </c>
      <c r="E156" s="248" t="s">
        <v>1</v>
      </c>
      <c r="F156" s="249" t="s">
        <v>385</v>
      </c>
      <c r="G156" s="247"/>
      <c r="H156" s="250">
        <v>32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4"/>
      <c r="U156" s="255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220</v>
      </c>
      <c r="AU156" s="256" t="s">
        <v>88</v>
      </c>
      <c r="AV156" s="14" t="s">
        <v>88</v>
      </c>
      <c r="AW156" s="14" t="s">
        <v>34</v>
      </c>
      <c r="AX156" s="14" t="s">
        <v>78</v>
      </c>
      <c r="AY156" s="256" t="s">
        <v>150</v>
      </c>
    </row>
    <row r="157" s="15" customFormat="1">
      <c r="A157" s="15"/>
      <c r="B157" s="257"/>
      <c r="C157" s="258"/>
      <c r="D157" s="237" t="s">
        <v>220</v>
      </c>
      <c r="E157" s="259" t="s">
        <v>1</v>
      </c>
      <c r="F157" s="260" t="s">
        <v>263</v>
      </c>
      <c r="G157" s="258"/>
      <c r="H157" s="261">
        <v>481.70000000000005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5"/>
      <c r="U157" s="266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220</v>
      </c>
      <c r="AU157" s="267" t="s">
        <v>88</v>
      </c>
      <c r="AV157" s="15" t="s">
        <v>167</v>
      </c>
      <c r="AW157" s="15" t="s">
        <v>34</v>
      </c>
      <c r="AX157" s="15" t="s">
        <v>86</v>
      </c>
      <c r="AY157" s="267" t="s">
        <v>150</v>
      </c>
    </row>
    <row r="158" s="2" customFormat="1" ht="16.5" customHeight="1">
      <c r="A158" s="38"/>
      <c r="B158" s="39"/>
      <c r="C158" s="268" t="s">
        <v>273</v>
      </c>
      <c r="D158" s="268" t="s">
        <v>417</v>
      </c>
      <c r="E158" s="269" t="s">
        <v>1289</v>
      </c>
      <c r="F158" s="270" t="s">
        <v>1290</v>
      </c>
      <c r="G158" s="271" t="s">
        <v>1180</v>
      </c>
      <c r="H158" s="272">
        <v>481.69999999999999</v>
      </c>
      <c r="I158" s="273"/>
      <c r="J158" s="274">
        <f>ROUND(I158*H158,2)</f>
        <v>0</v>
      </c>
      <c r="K158" s="270" t="s">
        <v>157</v>
      </c>
      <c r="L158" s="275"/>
      <c r="M158" s="276" t="s">
        <v>1</v>
      </c>
      <c r="N158" s="277" t="s">
        <v>43</v>
      </c>
      <c r="O158" s="91"/>
      <c r="P158" s="226">
        <f>O158*H158</f>
        <v>0</v>
      </c>
      <c r="Q158" s="226">
        <v>0.001</v>
      </c>
      <c r="R158" s="226">
        <f>Q158*H158</f>
        <v>0.48170000000000002</v>
      </c>
      <c r="S158" s="226">
        <v>0</v>
      </c>
      <c r="T158" s="226">
        <f>S158*H158</f>
        <v>0</v>
      </c>
      <c r="U158" s="22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8" t="s">
        <v>185</v>
      </c>
      <c r="AT158" s="228" t="s">
        <v>417</v>
      </c>
      <c r="AU158" s="228" t="s">
        <v>88</v>
      </c>
      <c r="AY158" s="17" t="s">
        <v>150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7" t="s">
        <v>86</v>
      </c>
      <c r="BK158" s="229">
        <f>ROUND(I158*H158,2)</f>
        <v>0</v>
      </c>
      <c r="BL158" s="17" t="s">
        <v>167</v>
      </c>
      <c r="BM158" s="228" t="s">
        <v>1291</v>
      </c>
    </row>
    <row r="159" s="2" customFormat="1" ht="37.8" customHeight="1">
      <c r="A159" s="38"/>
      <c r="B159" s="39"/>
      <c r="C159" s="217" t="s">
        <v>281</v>
      </c>
      <c r="D159" s="217" t="s">
        <v>153</v>
      </c>
      <c r="E159" s="218" t="s">
        <v>1292</v>
      </c>
      <c r="F159" s="219" t="s">
        <v>1293</v>
      </c>
      <c r="G159" s="220" t="s">
        <v>253</v>
      </c>
      <c r="H159" s="221">
        <v>32</v>
      </c>
      <c r="I159" s="222"/>
      <c r="J159" s="223">
        <f>ROUND(I159*H159,2)</f>
        <v>0</v>
      </c>
      <c r="K159" s="219" t="s">
        <v>157</v>
      </c>
      <c r="L159" s="44"/>
      <c r="M159" s="224" t="s">
        <v>1</v>
      </c>
      <c r="N159" s="225" t="s">
        <v>43</v>
      </c>
      <c r="O159" s="91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6">
        <f>S159*H159</f>
        <v>0</v>
      </c>
      <c r="U159" s="22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8" t="s">
        <v>560</v>
      </c>
      <c r="AT159" s="228" t="s">
        <v>153</v>
      </c>
      <c r="AU159" s="228" t="s">
        <v>88</v>
      </c>
      <c r="AY159" s="17" t="s">
        <v>150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86</v>
      </c>
      <c r="BK159" s="229">
        <f>ROUND(I159*H159,2)</f>
        <v>0</v>
      </c>
      <c r="BL159" s="17" t="s">
        <v>560</v>
      </c>
      <c r="BM159" s="228" t="s">
        <v>1294</v>
      </c>
    </row>
    <row r="160" s="2" customFormat="1" ht="16.5" customHeight="1">
      <c r="A160" s="38"/>
      <c r="B160" s="39"/>
      <c r="C160" s="268" t="s">
        <v>8</v>
      </c>
      <c r="D160" s="268" t="s">
        <v>417</v>
      </c>
      <c r="E160" s="269" t="s">
        <v>1295</v>
      </c>
      <c r="F160" s="270" t="s">
        <v>1296</v>
      </c>
      <c r="G160" s="271" t="s">
        <v>1180</v>
      </c>
      <c r="H160" s="272">
        <v>32</v>
      </c>
      <c r="I160" s="273"/>
      <c r="J160" s="274">
        <f>ROUND(I160*H160,2)</f>
        <v>0</v>
      </c>
      <c r="K160" s="270" t="s">
        <v>157</v>
      </c>
      <c r="L160" s="275"/>
      <c r="M160" s="276" t="s">
        <v>1</v>
      </c>
      <c r="N160" s="277" t="s">
        <v>43</v>
      </c>
      <c r="O160" s="91"/>
      <c r="P160" s="226">
        <f>O160*H160</f>
        <v>0</v>
      </c>
      <c r="Q160" s="226">
        <v>0.001</v>
      </c>
      <c r="R160" s="226">
        <f>Q160*H160</f>
        <v>0.032000000000000001</v>
      </c>
      <c r="S160" s="226">
        <v>0</v>
      </c>
      <c r="T160" s="226">
        <f>S160*H160</f>
        <v>0</v>
      </c>
      <c r="U160" s="22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8" t="s">
        <v>865</v>
      </c>
      <c r="AT160" s="228" t="s">
        <v>417</v>
      </c>
      <c r="AU160" s="228" t="s">
        <v>88</v>
      </c>
      <c r="AY160" s="17" t="s">
        <v>150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86</v>
      </c>
      <c r="BK160" s="229">
        <f>ROUND(I160*H160,2)</f>
        <v>0</v>
      </c>
      <c r="BL160" s="17" t="s">
        <v>865</v>
      </c>
      <c r="BM160" s="228" t="s">
        <v>1297</v>
      </c>
    </row>
    <row r="161" s="2" customFormat="1" ht="24.15" customHeight="1">
      <c r="A161" s="38"/>
      <c r="B161" s="39"/>
      <c r="C161" s="268" t="s">
        <v>296</v>
      </c>
      <c r="D161" s="268" t="s">
        <v>417</v>
      </c>
      <c r="E161" s="269" t="s">
        <v>1298</v>
      </c>
      <c r="F161" s="270" t="s">
        <v>1299</v>
      </c>
      <c r="G161" s="271" t="s">
        <v>587</v>
      </c>
      <c r="H161" s="272">
        <v>16</v>
      </c>
      <c r="I161" s="273"/>
      <c r="J161" s="274">
        <f>ROUND(I161*H161,2)</f>
        <v>0</v>
      </c>
      <c r="K161" s="270" t="s">
        <v>157</v>
      </c>
      <c r="L161" s="275"/>
      <c r="M161" s="276" t="s">
        <v>1</v>
      </c>
      <c r="N161" s="277" t="s">
        <v>43</v>
      </c>
      <c r="O161" s="91"/>
      <c r="P161" s="226">
        <f>O161*H161</f>
        <v>0</v>
      </c>
      <c r="Q161" s="226">
        <v>0.00069999999999999999</v>
      </c>
      <c r="R161" s="226">
        <f>Q161*H161</f>
        <v>0.0112</v>
      </c>
      <c r="S161" s="226">
        <v>0</v>
      </c>
      <c r="T161" s="226">
        <f>S161*H161</f>
        <v>0</v>
      </c>
      <c r="U161" s="22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8" t="s">
        <v>865</v>
      </c>
      <c r="AT161" s="228" t="s">
        <v>417</v>
      </c>
      <c r="AU161" s="228" t="s">
        <v>88</v>
      </c>
      <c r="AY161" s="17" t="s">
        <v>150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86</v>
      </c>
      <c r="BK161" s="229">
        <f>ROUND(I161*H161,2)</f>
        <v>0</v>
      </c>
      <c r="BL161" s="17" t="s">
        <v>865</v>
      </c>
      <c r="BM161" s="228" t="s">
        <v>1300</v>
      </c>
    </row>
    <row r="162" s="2" customFormat="1" ht="24.15" customHeight="1">
      <c r="A162" s="38"/>
      <c r="B162" s="39"/>
      <c r="C162" s="217" t="s">
        <v>301</v>
      </c>
      <c r="D162" s="217" t="s">
        <v>153</v>
      </c>
      <c r="E162" s="218" t="s">
        <v>1301</v>
      </c>
      <c r="F162" s="219" t="s">
        <v>1302</v>
      </c>
      <c r="G162" s="220" t="s">
        <v>912</v>
      </c>
      <c r="H162" s="221">
        <v>16</v>
      </c>
      <c r="I162" s="222"/>
      <c r="J162" s="223">
        <f>ROUND(I162*H162,2)</f>
        <v>0</v>
      </c>
      <c r="K162" s="219" t="s">
        <v>1</v>
      </c>
      <c r="L162" s="44"/>
      <c r="M162" s="224" t="s">
        <v>1</v>
      </c>
      <c r="N162" s="225" t="s">
        <v>43</v>
      </c>
      <c r="O162" s="91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6">
        <f>S162*H162</f>
        <v>0</v>
      </c>
      <c r="U162" s="22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8" t="s">
        <v>560</v>
      </c>
      <c r="AT162" s="228" t="s">
        <v>153</v>
      </c>
      <c r="AU162" s="228" t="s">
        <v>88</v>
      </c>
      <c r="AY162" s="17" t="s">
        <v>150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7" t="s">
        <v>86</v>
      </c>
      <c r="BK162" s="229">
        <f>ROUND(I162*H162,2)</f>
        <v>0</v>
      </c>
      <c r="BL162" s="17" t="s">
        <v>560</v>
      </c>
      <c r="BM162" s="228" t="s">
        <v>1303</v>
      </c>
    </row>
    <row r="163" s="2" customFormat="1" ht="24.15" customHeight="1">
      <c r="A163" s="38"/>
      <c r="B163" s="39"/>
      <c r="C163" s="217" t="s">
        <v>307</v>
      </c>
      <c r="D163" s="217" t="s">
        <v>153</v>
      </c>
      <c r="E163" s="218" t="s">
        <v>1304</v>
      </c>
      <c r="F163" s="219" t="s">
        <v>1305</v>
      </c>
      <c r="G163" s="220" t="s">
        <v>912</v>
      </c>
      <c r="H163" s="221">
        <v>17</v>
      </c>
      <c r="I163" s="222"/>
      <c r="J163" s="223">
        <f>ROUND(I163*H163,2)</f>
        <v>0</v>
      </c>
      <c r="K163" s="219" t="s">
        <v>1</v>
      </c>
      <c r="L163" s="44"/>
      <c r="M163" s="224" t="s">
        <v>1</v>
      </c>
      <c r="N163" s="225" t="s">
        <v>43</v>
      </c>
      <c r="O163" s="91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6">
        <f>S163*H163</f>
        <v>0</v>
      </c>
      <c r="U163" s="22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560</v>
      </c>
      <c r="AT163" s="228" t="s">
        <v>153</v>
      </c>
      <c r="AU163" s="228" t="s">
        <v>88</v>
      </c>
      <c r="AY163" s="17" t="s">
        <v>150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86</v>
      </c>
      <c r="BK163" s="229">
        <f>ROUND(I163*H163,2)</f>
        <v>0</v>
      </c>
      <c r="BL163" s="17" t="s">
        <v>560</v>
      </c>
      <c r="BM163" s="228" t="s">
        <v>1306</v>
      </c>
    </row>
    <row r="164" s="2" customFormat="1" ht="16.5" customHeight="1">
      <c r="A164" s="38"/>
      <c r="B164" s="39"/>
      <c r="C164" s="217" t="s">
        <v>314</v>
      </c>
      <c r="D164" s="217" t="s">
        <v>153</v>
      </c>
      <c r="E164" s="218" t="s">
        <v>1307</v>
      </c>
      <c r="F164" s="219" t="s">
        <v>1308</v>
      </c>
      <c r="G164" s="220" t="s">
        <v>912</v>
      </c>
      <c r="H164" s="221">
        <v>4</v>
      </c>
      <c r="I164" s="222"/>
      <c r="J164" s="223">
        <f>ROUND(I164*H164,2)</f>
        <v>0</v>
      </c>
      <c r="K164" s="219" t="s">
        <v>1</v>
      </c>
      <c r="L164" s="44"/>
      <c r="M164" s="224" t="s">
        <v>1</v>
      </c>
      <c r="N164" s="225" t="s">
        <v>43</v>
      </c>
      <c r="O164" s="91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6">
        <f>S164*H164</f>
        <v>0</v>
      </c>
      <c r="U164" s="22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8" t="s">
        <v>560</v>
      </c>
      <c r="AT164" s="228" t="s">
        <v>153</v>
      </c>
      <c r="AU164" s="228" t="s">
        <v>88</v>
      </c>
      <c r="AY164" s="17" t="s">
        <v>150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7" t="s">
        <v>86</v>
      </c>
      <c r="BK164" s="229">
        <f>ROUND(I164*H164,2)</f>
        <v>0</v>
      </c>
      <c r="BL164" s="17" t="s">
        <v>560</v>
      </c>
      <c r="BM164" s="228" t="s">
        <v>1309</v>
      </c>
    </row>
    <row r="165" s="2" customFormat="1" ht="16.5" customHeight="1">
      <c r="A165" s="38"/>
      <c r="B165" s="39"/>
      <c r="C165" s="217" t="s">
        <v>320</v>
      </c>
      <c r="D165" s="217" t="s">
        <v>153</v>
      </c>
      <c r="E165" s="218" t="s">
        <v>1310</v>
      </c>
      <c r="F165" s="219" t="s">
        <v>1311</v>
      </c>
      <c r="G165" s="220" t="s">
        <v>912</v>
      </c>
      <c r="H165" s="221">
        <v>1</v>
      </c>
      <c r="I165" s="222"/>
      <c r="J165" s="223">
        <f>ROUND(I165*H165,2)</f>
        <v>0</v>
      </c>
      <c r="K165" s="219" t="s">
        <v>1</v>
      </c>
      <c r="L165" s="44"/>
      <c r="M165" s="224" t="s">
        <v>1</v>
      </c>
      <c r="N165" s="225" t="s">
        <v>43</v>
      </c>
      <c r="O165" s="91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6">
        <f>S165*H165</f>
        <v>0</v>
      </c>
      <c r="U165" s="22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8" t="s">
        <v>560</v>
      </c>
      <c r="AT165" s="228" t="s">
        <v>153</v>
      </c>
      <c r="AU165" s="228" t="s">
        <v>88</v>
      </c>
      <c r="AY165" s="17" t="s">
        <v>150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86</v>
      </c>
      <c r="BK165" s="229">
        <f>ROUND(I165*H165,2)</f>
        <v>0</v>
      </c>
      <c r="BL165" s="17" t="s">
        <v>560</v>
      </c>
      <c r="BM165" s="228" t="s">
        <v>1312</v>
      </c>
    </row>
    <row r="166" s="2" customFormat="1" ht="16.5" customHeight="1">
      <c r="A166" s="38"/>
      <c r="B166" s="39"/>
      <c r="C166" s="217" t="s">
        <v>7</v>
      </c>
      <c r="D166" s="217" t="s">
        <v>153</v>
      </c>
      <c r="E166" s="218" t="s">
        <v>1313</v>
      </c>
      <c r="F166" s="219" t="s">
        <v>1314</v>
      </c>
      <c r="G166" s="220" t="s">
        <v>912</v>
      </c>
      <c r="H166" s="221">
        <v>1</v>
      </c>
      <c r="I166" s="222"/>
      <c r="J166" s="223">
        <f>ROUND(I166*H166,2)</f>
        <v>0</v>
      </c>
      <c r="K166" s="219" t="s">
        <v>1</v>
      </c>
      <c r="L166" s="44"/>
      <c r="M166" s="224" t="s">
        <v>1</v>
      </c>
      <c r="N166" s="225" t="s">
        <v>43</v>
      </c>
      <c r="O166" s="91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6">
        <f>S166*H166</f>
        <v>0</v>
      </c>
      <c r="U166" s="227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8" t="s">
        <v>560</v>
      </c>
      <c r="AT166" s="228" t="s">
        <v>153</v>
      </c>
      <c r="AU166" s="228" t="s">
        <v>88</v>
      </c>
      <c r="AY166" s="17" t="s">
        <v>150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7" t="s">
        <v>86</v>
      </c>
      <c r="BK166" s="229">
        <f>ROUND(I166*H166,2)</f>
        <v>0</v>
      </c>
      <c r="BL166" s="17" t="s">
        <v>560</v>
      </c>
      <c r="BM166" s="228" t="s">
        <v>1315</v>
      </c>
    </row>
    <row r="167" s="2" customFormat="1" ht="16.5" customHeight="1">
      <c r="A167" s="38"/>
      <c r="B167" s="39"/>
      <c r="C167" s="217" t="s">
        <v>335</v>
      </c>
      <c r="D167" s="217" t="s">
        <v>153</v>
      </c>
      <c r="E167" s="218" t="s">
        <v>1316</v>
      </c>
      <c r="F167" s="219" t="s">
        <v>1317</v>
      </c>
      <c r="G167" s="220" t="s">
        <v>912</v>
      </c>
      <c r="H167" s="221">
        <v>1</v>
      </c>
      <c r="I167" s="222"/>
      <c r="J167" s="223">
        <f>ROUND(I167*H167,2)</f>
        <v>0</v>
      </c>
      <c r="K167" s="219" t="s">
        <v>1</v>
      </c>
      <c r="L167" s="44"/>
      <c r="M167" s="224" t="s">
        <v>1</v>
      </c>
      <c r="N167" s="225" t="s">
        <v>43</v>
      </c>
      <c r="O167" s="91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6">
        <f>S167*H167</f>
        <v>0</v>
      </c>
      <c r="U167" s="22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8" t="s">
        <v>560</v>
      </c>
      <c r="AT167" s="228" t="s">
        <v>153</v>
      </c>
      <c r="AU167" s="228" t="s">
        <v>88</v>
      </c>
      <c r="AY167" s="17" t="s">
        <v>150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7" t="s">
        <v>86</v>
      </c>
      <c r="BK167" s="229">
        <f>ROUND(I167*H167,2)</f>
        <v>0</v>
      </c>
      <c r="BL167" s="17" t="s">
        <v>560</v>
      </c>
      <c r="BM167" s="228" t="s">
        <v>1318</v>
      </c>
    </row>
    <row r="168" s="2" customFormat="1" ht="21.75" customHeight="1">
      <c r="A168" s="38"/>
      <c r="B168" s="39"/>
      <c r="C168" s="217" t="s">
        <v>339</v>
      </c>
      <c r="D168" s="217" t="s">
        <v>153</v>
      </c>
      <c r="E168" s="218" t="s">
        <v>1319</v>
      </c>
      <c r="F168" s="219" t="s">
        <v>1320</v>
      </c>
      <c r="G168" s="220" t="s">
        <v>912</v>
      </c>
      <c r="H168" s="221">
        <v>4</v>
      </c>
      <c r="I168" s="222"/>
      <c r="J168" s="223">
        <f>ROUND(I168*H168,2)</f>
        <v>0</v>
      </c>
      <c r="K168" s="219" t="s">
        <v>1</v>
      </c>
      <c r="L168" s="44"/>
      <c r="M168" s="224" t="s">
        <v>1</v>
      </c>
      <c r="N168" s="225" t="s">
        <v>43</v>
      </c>
      <c r="O168" s="91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6">
        <f>S168*H168</f>
        <v>0</v>
      </c>
      <c r="U168" s="227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8" t="s">
        <v>560</v>
      </c>
      <c r="AT168" s="228" t="s">
        <v>153</v>
      </c>
      <c r="AU168" s="228" t="s">
        <v>88</v>
      </c>
      <c r="AY168" s="17" t="s">
        <v>150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7" t="s">
        <v>86</v>
      </c>
      <c r="BK168" s="229">
        <f>ROUND(I168*H168,2)</f>
        <v>0</v>
      </c>
      <c r="BL168" s="17" t="s">
        <v>560</v>
      </c>
      <c r="BM168" s="228" t="s">
        <v>1321</v>
      </c>
    </row>
    <row r="169" s="2" customFormat="1" ht="16.5" customHeight="1">
      <c r="A169" s="38"/>
      <c r="B169" s="39"/>
      <c r="C169" s="217" t="s">
        <v>344</v>
      </c>
      <c r="D169" s="217" t="s">
        <v>153</v>
      </c>
      <c r="E169" s="218" t="s">
        <v>1322</v>
      </c>
      <c r="F169" s="219" t="s">
        <v>1323</v>
      </c>
      <c r="G169" s="220" t="s">
        <v>912</v>
      </c>
      <c r="H169" s="221">
        <v>1</v>
      </c>
      <c r="I169" s="222"/>
      <c r="J169" s="223">
        <f>ROUND(I169*H169,2)</f>
        <v>0</v>
      </c>
      <c r="K169" s="219" t="s">
        <v>1</v>
      </c>
      <c r="L169" s="44"/>
      <c r="M169" s="224" t="s">
        <v>1</v>
      </c>
      <c r="N169" s="225" t="s">
        <v>43</v>
      </c>
      <c r="O169" s="91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6">
        <f>S169*H169</f>
        <v>0</v>
      </c>
      <c r="U169" s="22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8" t="s">
        <v>560</v>
      </c>
      <c r="AT169" s="228" t="s">
        <v>153</v>
      </c>
      <c r="AU169" s="228" t="s">
        <v>88</v>
      </c>
      <c r="AY169" s="17" t="s">
        <v>150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86</v>
      </c>
      <c r="BK169" s="229">
        <f>ROUND(I169*H169,2)</f>
        <v>0</v>
      </c>
      <c r="BL169" s="17" t="s">
        <v>560</v>
      </c>
      <c r="BM169" s="228" t="s">
        <v>1324</v>
      </c>
    </row>
    <row r="170" s="2" customFormat="1" ht="16.5" customHeight="1">
      <c r="A170" s="38"/>
      <c r="B170" s="39"/>
      <c r="C170" s="217" t="s">
        <v>349</v>
      </c>
      <c r="D170" s="217" t="s">
        <v>153</v>
      </c>
      <c r="E170" s="218" t="s">
        <v>1325</v>
      </c>
      <c r="F170" s="219" t="s">
        <v>1326</v>
      </c>
      <c r="G170" s="220" t="s">
        <v>912</v>
      </c>
      <c r="H170" s="221">
        <v>1</v>
      </c>
      <c r="I170" s="222"/>
      <c r="J170" s="223">
        <f>ROUND(I170*H170,2)</f>
        <v>0</v>
      </c>
      <c r="K170" s="219" t="s">
        <v>1</v>
      </c>
      <c r="L170" s="44"/>
      <c r="M170" s="224" t="s">
        <v>1</v>
      </c>
      <c r="N170" s="225" t="s">
        <v>43</v>
      </c>
      <c r="O170" s="91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6">
        <f>S170*H170</f>
        <v>0</v>
      </c>
      <c r="U170" s="227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8" t="s">
        <v>560</v>
      </c>
      <c r="AT170" s="228" t="s">
        <v>153</v>
      </c>
      <c r="AU170" s="228" t="s">
        <v>88</v>
      </c>
      <c r="AY170" s="17" t="s">
        <v>150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7" t="s">
        <v>86</v>
      </c>
      <c r="BK170" s="229">
        <f>ROUND(I170*H170,2)</f>
        <v>0</v>
      </c>
      <c r="BL170" s="17" t="s">
        <v>560</v>
      </c>
      <c r="BM170" s="228" t="s">
        <v>1327</v>
      </c>
    </row>
    <row r="171" s="2" customFormat="1" ht="33" customHeight="1">
      <c r="A171" s="38"/>
      <c r="B171" s="39"/>
      <c r="C171" s="217" t="s">
        <v>354</v>
      </c>
      <c r="D171" s="217" t="s">
        <v>153</v>
      </c>
      <c r="E171" s="218" t="s">
        <v>1328</v>
      </c>
      <c r="F171" s="219" t="s">
        <v>1329</v>
      </c>
      <c r="G171" s="220" t="s">
        <v>587</v>
      </c>
      <c r="H171" s="221">
        <v>16</v>
      </c>
      <c r="I171" s="222"/>
      <c r="J171" s="223">
        <f>ROUND(I171*H171,2)</f>
        <v>0</v>
      </c>
      <c r="K171" s="219" t="s">
        <v>157</v>
      </c>
      <c r="L171" s="44"/>
      <c r="M171" s="224" t="s">
        <v>1</v>
      </c>
      <c r="N171" s="225" t="s">
        <v>43</v>
      </c>
      <c r="O171" s="91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6">
        <f>S171*H171</f>
        <v>0</v>
      </c>
      <c r="U171" s="22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8" t="s">
        <v>560</v>
      </c>
      <c r="AT171" s="228" t="s">
        <v>153</v>
      </c>
      <c r="AU171" s="228" t="s">
        <v>88</v>
      </c>
      <c r="AY171" s="17" t="s">
        <v>150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7" t="s">
        <v>86</v>
      </c>
      <c r="BK171" s="229">
        <f>ROUND(I171*H171,2)</f>
        <v>0</v>
      </c>
      <c r="BL171" s="17" t="s">
        <v>560</v>
      </c>
      <c r="BM171" s="228" t="s">
        <v>1330</v>
      </c>
    </row>
    <row r="172" s="2" customFormat="1" ht="24.15" customHeight="1">
      <c r="A172" s="38"/>
      <c r="B172" s="39"/>
      <c r="C172" s="268" t="s">
        <v>359</v>
      </c>
      <c r="D172" s="268" t="s">
        <v>417</v>
      </c>
      <c r="E172" s="269" t="s">
        <v>1331</v>
      </c>
      <c r="F172" s="270" t="s">
        <v>1332</v>
      </c>
      <c r="G172" s="271" t="s">
        <v>912</v>
      </c>
      <c r="H172" s="272">
        <v>5</v>
      </c>
      <c r="I172" s="273"/>
      <c r="J172" s="274">
        <f>ROUND(I172*H172,2)</f>
        <v>0</v>
      </c>
      <c r="K172" s="270" t="s">
        <v>1</v>
      </c>
      <c r="L172" s="275"/>
      <c r="M172" s="276" t="s">
        <v>1</v>
      </c>
      <c r="N172" s="277" t="s">
        <v>43</v>
      </c>
      <c r="O172" s="91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6">
        <f>S172*H172</f>
        <v>0</v>
      </c>
      <c r="U172" s="22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8" t="s">
        <v>1268</v>
      </c>
      <c r="AT172" s="228" t="s">
        <v>417</v>
      </c>
      <c r="AU172" s="228" t="s">
        <v>88</v>
      </c>
      <c r="AY172" s="17" t="s">
        <v>150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7" t="s">
        <v>86</v>
      </c>
      <c r="BK172" s="229">
        <f>ROUND(I172*H172,2)</f>
        <v>0</v>
      </c>
      <c r="BL172" s="17" t="s">
        <v>560</v>
      </c>
      <c r="BM172" s="228" t="s">
        <v>1333</v>
      </c>
    </row>
    <row r="173" s="2" customFormat="1" ht="24.15" customHeight="1">
      <c r="A173" s="38"/>
      <c r="B173" s="39"/>
      <c r="C173" s="268" t="s">
        <v>364</v>
      </c>
      <c r="D173" s="268" t="s">
        <v>417</v>
      </c>
      <c r="E173" s="269" t="s">
        <v>1334</v>
      </c>
      <c r="F173" s="270" t="s">
        <v>1335</v>
      </c>
      <c r="G173" s="271" t="s">
        <v>912</v>
      </c>
      <c r="H173" s="272">
        <v>7</v>
      </c>
      <c r="I173" s="273"/>
      <c r="J173" s="274">
        <f>ROUND(I173*H173,2)</f>
        <v>0</v>
      </c>
      <c r="K173" s="270" t="s">
        <v>1</v>
      </c>
      <c r="L173" s="275"/>
      <c r="M173" s="276" t="s">
        <v>1</v>
      </c>
      <c r="N173" s="277" t="s">
        <v>43</v>
      </c>
      <c r="O173" s="91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6">
        <f>S173*H173</f>
        <v>0</v>
      </c>
      <c r="U173" s="227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8" t="s">
        <v>1268</v>
      </c>
      <c r="AT173" s="228" t="s">
        <v>417</v>
      </c>
      <c r="AU173" s="228" t="s">
        <v>88</v>
      </c>
      <c r="AY173" s="17" t="s">
        <v>150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7" t="s">
        <v>86</v>
      </c>
      <c r="BK173" s="229">
        <f>ROUND(I173*H173,2)</f>
        <v>0</v>
      </c>
      <c r="BL173" s="17" t="s">
        <v>560</v>
      </c>
      <c r="BM173" s="228" t="s">
        <v>1336</v>
      </c>
    </row>
    <row r="174" s="2" customFormat="1" ht="24.15" customHeight="1">
      <c r="A174" s="38"/>
      <c r="B174" s="39"/>
      <c r="C174" s="268" t="s">
        <v>369</v>
      </c>
      <c r="D174" s="268" t="s">
        <v>417</v>
      </c>
      <c r="E174" s="269" t="s">
        <v>1337</v>
      </c>
      <c r="F174" s="270" t="s">
        <v>1338</v>
      </c>
      <c r="G174" s="271" t="s">
        <v>912</v>
      </c>
      <c r="H174" s="272">
        <v>4</v>
      </c>
      <c r="I174" s="273"/>
      <c r="J174" s="274">
        <f>ROUND(I174*H174,2)</f>
        <v>0</v>
      </c>
      <c r="K174" s="270" t="s">
        <v>1</v>
      </c>
      <c r="L174" s="275"/>
      <c r="M174" s="276" t="s">
        <v>1</v>
      </c>
      <c r="N174" s="277" t="s">
        <v>43</v>
      </c>
      <c r="O174" s="91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6">
        <f>S174*H174</f>
        <v>0</v>
      </c>
      <c r="U174" s="227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8" t="s">
        <v>1268</v>
      </c>
      <c r="AT174" s="228" t="s">
        <v>417</v>
      </c>
      <c r="AU174" s="228" t="s">
        <v>88</v>
      </c>
      <c r="AY174" s="17" t="s">
        <v>150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7" t="s">
        <v>86</v>
      </c>
      <c r="BK174" s="229">
        <f>ROUND(I174*H174,2)</f>
        <v>0</v>
      </c>
      <c r="BL174" s="17" t="s">
        <v>560</v>
      </c>
      <c r="BM174" s="228" t="s">
        <v>1339</v>
      </c>
    </row>
    <row r="175" s="2" customFormat="1" ht="16.5" customHeight="1">
      <c r="A175" s="38"/>
      <c r="B175" s="39"/>
      <c r="C175" s="268" t="s">
        <v>374</v>
      </c>
      <c r="D175" s="268" t="s">
        <v>417</v>
      </c>
      <c r="E175" s="269" t="s">
        <v>1340</v>
      </c>
      <c r="F175" s="270" t="s">
        <v>1341</v>
      </c>
      <c r="G175" s="271" t="s">
        <v>912</v>
      </c>
      <c r="H175" s="272">
        <v>4</v>
      </c>
      <c r="I175" s="273"/>
      <c r="J175" s="274">
        <f>ROUND(I175*H175,2)</f>
        <v>0</v>
      </c>
      <c r="K175" s="270" t="s">
        <v>1</v>
      </c>
      <c r="L175" s="275"/>
      <c r="M175" s="276" t="s">
        <v>1</v>
      </c>
      <c r="N175" s="277" t="s">
        <v>43</v>
      </c>
      <c r="O175" s="91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6">
        <f>S175*H175</f>
        <v>0</v>
      </c>
      <c r="U175" s="227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8" t="s">
        <v>1268</v>
      </c>
      <c r="AT175" s="228" t="s">
        <v>417</v>
      </c>
      <c r="AU175" s="228" t="s">
        <v>88</v>
      </c>
      <c r="AY175" s="17" t="s">
        <v>150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7" t="s">
        <v>86</v>
      </c>
      <c r="BK175" s="229">
        <f>ROUND(I175*H175,2)</f>
        <v>0</v>
      </c>
      <c r="BL175" s="17" t="s">
        <v>560</v>
      </c>
      <c r="BM175" s="228" t="s">
        <v>1342</v>
      </c>
    </row>
    <row r="176" s="2" customFormat="1" ht="16.5" customHeight="1">
      <c r="A176" s="38"/>
      <c r="B176" s="39"/>
      <c r="C176" s="268" t="s">
        <v>379</v>
      </c>
      <c r="D176" s="268" t="s">
        <v>417</v>
      </c>
      <c r="E176" s="269" t="s">
        <v>1343</v>
      </c>
      <c r="F176" s="270" t="s">
        <v>1344</v>
      </c>
      <c r="G176" s="271" t="s">
        <v>912</v>
      </c>
      <c r="H176" s="272">
        <v>1</v>
      </c>
      <c r="I176" s="273"/>
      <c r="J176" s="274">
        <f>ROUND(I176*H176,2)</f>
        <v>0</v>
      </c>
      <c r="K176" s="270" t="s">
        <v>1</v>
      </c>
      <c r="L176" s="275"/>
      <c r="M176" s="276" t="s">
        <v>1</v>
      </c>
      <c r="N176" s="277" t="s">
        <v>43</v>
      </c>
      <c r="O176" s="91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6">
        <f>S176*H176</f>
        <v>0</v>
      </c>
      <c r="U176" s="227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8" t="s">
        <v>1268</v>
      </c>
      <c r="AT176" s="228" t="s">
        <v>417</v>
      </c>
      <c r="AU176" s="228" t="s">
        <v>88</v>
      </c>
      <c r="AY176" s="17" t="s">
        <v>150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7" t="s">
        <v>86</v>
      </c>
      <c r="BK176" s="229">
        <f>ROUND(I176*H176,2)</f>
        <v>0</v>
      </c>
      <c r="BL176" s="17" t="s">
        <v>560</v>
      </c>
      <c r="BM176" s="228" t="s">
        <v>1345</v>
      </c>
    </row>
    <row r="177" s="12" customFormat="1" ht="22.8" customHeight="1">
      <c r="A177" s="12"/>
      <c r="B177" s="201"/>
      <c r="C177" s="202"/>
      <c r="D177" s="203" t="s">
        <v>77</v>
      </c>
      <c r="E177" s="215" t="s">
        <v>1346</v>
      </c>
      <c r="F177" s="215" t="s">
        <v>1347</v>
      </c>
      <c r="G177" s="202"/>
      <c r="H177" s="202"/>
      <c r="I177" s="205"/>
      <c r="J177" s="216">
        <f>BK177</f>
        <v>0</v>
      </c>
      <c r="K177" s="202"/>
      <c r="L177" s="207"/>
      <c r="M177" s="208"/>
      <c r="N177" s="209"/>
      <c r="O177" s="209"/>
      <c r="P177" s="210">
        <f>SUM(P178:P260)</f>
        <v>0</v>
      </c>
      <c r="Q177" s="209"/>
      <c r="R177" s="210">
        <f>SUM(R178:R260)</f>
        <v>0.67119289999999998</v>
      </c>
      <c r="S177" s="209"/>
      <c r="T177" s="210">
        <f>SUM(T178:T260)</f>
        <v>13.357150000000001</v>
      </c>
      <c r="U177" s="211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163</v>
      </c>
      <c r="AT177" s="213" t="s">
        <v>77</v>
      </c>
      <c r="AU177" s="213" t="s">
        <v>86</v>
      </c>
      <c r="AY177" s="212" t="s">
        <v>150</v>
      </c>
      <c r="BK177" s="214">
        <f>SUM(BK178:BK260)</f>
        <v>0</v>
      </c>
    </row>
    <row r="178" s="2" customFormat="1" ht="24.15" customHeight="1">
      <c r="A178" s="38"/>
      <c r="B178" s="39"/>
      <c r="C178" s="217" t="s">
        <v>385</v>
      </c>
      <c r="D178" s="217" t="s">
        <v>153</v>
      </c>
      <c r="E178" s="218" t="s">
        <v>1348</v>
      </c>
      <c r="F178" s="219" t="s">
        <v>1349</v>
      </c>
      <c r="G178" s="220" t="s">
        <v>1350</v>
      </c>
      <c r="H178" s="221">
        <v>0.48199999999999998</v>
      </c>
      <c r="I178" s="222"/>
      <c r="J178" s="223">
        <f>ROUND(I178*H178,2)</f>
        <v>0</v>
      </c>
      <c r="K178" s="219" t="s">
        <v>157</v>
      </c>
      <c r="L178" s="44"/>
      <c r="M178" s="224" t="s">
        <v>1</v>
      </c>
      <c r="N178" s="225" t="s">
        <v>43</v>
      </c>
      <c r="O178" s="91"/>
      <c r="P178" s="226">
        <f>O178*H178</f>
        <v>0</v>
      </c>
      <c r="Q178" s="226">
        <v>0.0088000000000000005</v>
      </c>
      <c r="R178" s="226">
        <f>Q178*H178</f>
        <v>0.0042415999999999999</v>
      </c>
      <c r="S178" s="226">
        <v>0</v>
      </c>
      <c r="T178" s="226">
        <f>S178*H178</f>
        <v>0</v>
      </c>
      <c r="U178" s="227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8" t="s">
        <v>560</v>
      </c>
      <c r="AT178" s="228" t="s">
        <v>153</v>
      </c>
      <c r="AU178" s="228" t="s">
        <v>88</v>
      </c>
      <c r="AY178" s="17" t="s">
        <v>150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7" t="s">
        <v>86</v>
      </c>
      <c r="BK178" s="229">
        <f>ROUND(I178*H178,2)</f>
        <v>0</v>
      </c>
      <c r="BL178" s="17" t="s">
        <v>560</v>
      </c>
      <c r="BM178" s="228" t="s">
        <v>1351</v>
      </c>
    </row>
    <row r="179" s="2" customFormat="1" ht="21.75" customHeight="1">
      <c r="A179" s="38"/>
      <c r="B179" s="39"/>
      <c r="C179" s="217" t="s">
        <v>392</v>
      </c>
      <c r="D179" s="217" t="s">
        <v>153</v>
      </c>
      <c r="E179" s="218" t="s">
        <v>1352</v>
      </c>
      <c r="F179" s="219" t="s">
        <v>1353</v>
      </c>
      <c r="G179" s="220" t="s">
        <v>1350</v>
      </c>
      <c r="H179" s="221">
        <v>0.48199999999999998</v>
      </c>
      <c r="I179" s="222"/>
      <c r="J179" s="223">
        <f>ROUND(I179*H179,2)</f>
        <v>0</v>
      </c>
      <c r="K179" s="219" t="s">
        <v>157</v>
      </c>
      <c r="L179" s="44"/>
      <c r="M179" s="224" t="s">
        <v>1</v>
      </c>
      <c r="N179" s="225" t="s">
        <v>43</v>
      </c>
      <c r="O179" s="91"/>
      <c r="P179" s="226">
        <f>O179*H179</f>
        <v>0</v>
      </c>
      <c r="Q179" s="226">
        <v>0.0099000000000000008</v>
      </c>
      <c r="R179" s="226">
        <f>Q179*H179</f>
        <v>0.0047718000000000005</v>
      </c>
      <c r="S179" s="226">
        <v>0</v>
      </c>
      <c r="T179" s="226">
        <f>S179*H179</f>
        <v>0</v>
      </c>
      <c r="U179" s="22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8" t="s">
        <v>560</v>
      </c>
      <c r="AT179" s="228" t="s">
        <v>153</v>
      </c>
      <c r="AU179" s="228" t="s">
        <v>88</v>
      </c>
      <c r="AY179" s="17" t="s">
        <v>150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7" t="s">
        <v>86</v>
      </c>
      <c r="BK179" s="229">
        <f>ROUND(I179*H179,2)</f>
        <v>0</v>
      </c>
      <c r="BL179" s="17" t="s">
        <v>560</v>
      </c>
      <c r="BM179" s="228" t="s">
        <v>1354</v>
      </c>
    </row>
    <row r="180" s="2" customFormat="1" ht="24.15" customHeight="1">
      <c r="A180" s="38"/>
      <c r="B180" s="39"/>
      <c r="C180" s="217" t="s">
        <v>397</v>
      </c>
      <c r="D180" s="217" t="s">
        <v>153</v>
      </c>
      <c r="E180" s="218" t="s">
        <v>1355</v>
      </c>
      <c r="F180" s="219" t="s">
        <v>1356</v>
      </c>
      <c r="G180" s="220" t="s">
        <v>218</v>
      </c>
      <c r="H180" s="221">
        <v>226.34999999999999</v>
      </c>
      <c r="I180" s="222"/>
      <c r="J180" s="223">
        <f>ROUND(I180*H180,2)</f>
        <v>0</v>
      </c>
      <c r="K180" s="219" t="s">
        <v>157</v>
      </c>
      <c r="L180" s="44"/>
      <c r="M180" s="224" t="s">
        <v>1</v>
      </c>
      <c r="N180" s="225" t="s">
        <v>43</v>
      </c>
      <c r="O180" s="91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6">
        <f>S180*H180</f>
        <v>0</v>
      </c>
      <c r="U180" s="22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8" t="s">
        <v>560</v>
      </c>
      <c r="AT180" s="228" t="s">
        <v>153</v>
      </c>
      <c r="AU180" s="228" t="s">
        <v>88</v>
      </c>
      <c r="AY180" s="17" t="s">
        <v>150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7" t="s">
        <v>86</v>
      </c>
      <c r="BK180" s="229">
        <f>ROUND(I180*H180,2)</f>
        <v>0</v>
      </c>
      <c r="BL180" s="17" t="s">
        <v>560</v>
      </c>
      <c r="BM180" s="228" t="s">
        <v>1357</v>
      </c>
    </row>
    <row r="181" s="14" customFormat="1">
      <c r="A181" s="14"/>
      <c r="B181" s="246"/>
      <c r="C181" s="247"/>
      <c r="D181" s="237" t="s">
        <v>220</v>
      </c>
      <c r="E181" s="248" t="s">
        <v>1</v>
      </c>
      <c r="F181" s="249" t="s">
        <v>1358</v>
      </c>
      <c r="G181" s="247"/>
      <c r="H181" s="250">
        <v>226.34999999999999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4"/>
      <c r="U181" s="255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220</v>
      </c>
      <c r="AU181" s="256" t="s">
        <v>88</v>
      </c>
      <c r="AV181" s="14" t="s">
        <v>88</v>
      </c>
      <c r="AW181" s="14" t="s">
        <v>34</v>
      </c>
      <c r="AX181" s="14" t="s">
        <v>86</v>
      </c>
      <c r="AY181" s="256" t="s">
        <v>150</v>
      </c>
    </row>
    <row r="182" s="2" customFormat="1" ht="24.15" customHeight="1">
      <c r="A182" s="38"/>
      <c r="B182" s="39"/>
      <c r="C182" s="217" t="s">
        <v>403</v>
      </c>
      <c r="D182" s="217" t="s">
        <v>153</v>
      </c>
      <c r="E182" s="218" t="s">
        <v>1359</v>
      </c>
      <c r="F182" s="219" t="s">
        <v>1360</v>
      </c>
      <c r="G182" s="220" t="s">
        <v>253</v>
      </c>
      <c r="H182" s="221">
        <v>481.69999999999999</v>
      </c>
      <c r="I182" s="222"/>
      <c r="J182" s="223">
        <f>ROUND(I182*H182,2)</f>
        <v>0</v>
      </c>
      <c r="K182" s="219" t="s">
        <v>157</v>
      </c>
      <c r="L182" s="44"/>
      <c r="M182" s="224" t="s">
        <v>1</v>
      </c>
      <c r="N182" s="225" t="s">
        <v>43</v>
      </c>
      <c r="O182" s="91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6">
        <f>S182*H182</f>
        <v>0</v>
      </c>
      <c r="U182" s="22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8" t="s">
        <v>560</v>
      </c>
      <c r="AT182" s="228" t="s">
        <v>153</v>
      </c>
      <c r="AU182" s="228" t="s">
        <v>88</v>
      </c>
      <c r="AY182" s="17" t="s">
        <v>150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7" t="s">
        <v>86</v>
      </c>
      <c r="BK182" s="229">
        <f>ROUND(I182*H182,2)</f>
        <v>0</v>
      </c>
      <c r="BL182" s="17" t="s">
        <v>560</v>
      </c>
      <c r="BM182" s="228" t="s">
        <v>1361</v>
      </c>
    </row>
    <row r="183" s="13" customFormat="1">
      <c r="A183" s="13"/>
      <c r="B183" s="235"/>
      <c r="C183" s="236"/>
      <c r="D183" s="237" t="s">
        <v>220</v>
      </c>
      <c r="E183" s="238" t="s">
        <v>1</v>
      </c>
      <c r="F183" s="239" t="s">
        <v>1239</v>
      </c>
      <c r="G183" s="236"/>
      <c r="H183" s="238" t="s">
        <v>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3"/>
      <c r="U183" s="244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220</v>
      </c>
      <c r="AU183" s="245" t="s">
        <v>88</v>
      </c>
      <c r="AV183" s="13" t="s">
        <v>86</v>
      </c>
      <c r="AW183" s="13" t="s">
        <v>34</v>
      </c>
      <c r="AX183" s="13" t="s">
        <v>78</v>
      </c>
      <c r="AY183" s="245" t="s">
        <v>150</v>
      </c>
    </row>
    <row r="184" s="14" customFormat="1">
      <c r="A184" s="14"/>
      <c r="B184" s="246"/>
      <c r="C184" s="247"/>
      <c r="D184" s="237" t="s">
        <v>220</v>
      </c>
      <c r="E184" s="248" t="s">
        <v>1</v>
      </c>
      <c r="F184" s="249" t="s">
        <v>1285</v>
      </c>
      <c r="G184" s="247"/>
      <c r="H184" s="250">
        <v>172.30000000000001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4"/>
      <c r="U184" s="255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220</v>
      </c>
      <c r="AU184" s="256" t="s">
        <v>88</v>
      </c>
      <c r="AV184" s="14" t="s">
        <v>88</v>
      </c>
      <c r="AW184" s="14" t="s">
        <v>34</v>
      </c>
      <c r="AX184" s="14" t="s">
        <v>78</v>
      </c>
      <c r="AY184" s="256" t="s">
        <v>150</v>
      </c>
    </row>
    <row r="185" s="13" customFormat="1">
      <c r="A185" s="13"/>
      <c r="B185" s="235"/>
      <c r="C185" s="236"/>
      <c r="D185" s="237" t="s">
        <v>220</v>
      </c>
      <c r="E185" s="238" t="s">
        <v>1</v>
      </c>
      <c r="F185" s="239" t="s">
        <v>1241</v>
      </c>
      <c r="G185" s="236"/>
      <c r="H185" s="238" t="s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3"/>
      <c r="U185" s="244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220</v>
      </c>
      <c r="AU185" s="245" t="s">
        <v>88</v>
      </c>
      <c r="AV185" s="13" t="s">
        <v>86</v>
      </c>
      <c r="AW185" s="13" t="s">
        <v>34</v>
      </c>
      <c r="AX185" s="13" t="s">
        <v>78</v>
      </c>
      <c r="AY185" s="245" t="s">
        <v>150</v>
      </c>
    </row>
    <row r="186" s="14" customFormat="1">
      <c r="A186" s="14"/>
      <c r="B186" s="246"/>
      <c r="C186" s="247"/>
      <c r="D186" s="237" t="s">
        <v>220</v>
      </c>
      <c r="E186" s="248" t="s">
        <v>1</v>
      </c>
      <c r="F186" s="249" t="s">
        <v>1286</v>
      </c>
      <c r="G186" s="247"/>
      <c r="H186" s="250">
        <v>209.30000000000001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4"/>
      <c r="U186" s="255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220</v>
      </c>
      <c r="AU186" s="256" t="s">
        <v>88</v>
      </c>
      <c r="AV186" s="14" t="s">
        <v>88</v>
      </c>
      <c r="AW186" s="14" t="s">
        <v>34</v>
      </c>
      <c r="AX186" s="14" t="s">
        <v>78</v>
      </c>
      <c r="AY186" s="256" t="s">
        <v>150</v>
      </c>
    </row>
    <row r="187" s="13" customFormat="1">
      <c r="A187" s="13"/>
      <c r="B187" s="235"/>
      <c r="C187" s="236"/>
      <c r="D187" s="237" t="s">
        <v>220</v>
      </c>
      <c r="E187" s="238" t="s">
        <v>1</v>
      </c>
      <c r="F187" s="239" t="s">
        <v>1243</v>
      </c>
      <c r="G187" s="236"/>
      <c r="H187" s="238" t="s">
        <v>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3"/>
      <c r="U187" s="244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220</v>
      </c>
      <c r="AU187" s="245" t="s">
        <v>88</v>
      </c>
      <c r="AV187" s="13" t="s">
        <v>86</v>
      </c>
      <c r="AW187" s="13" t="s">
        <v>34</v>
      </c>
      <c r="AX187" s="13" t="s">
        <v>78</v>
      </c>
      <c r="AY187" s="245" t="s">
        <v>150</v>
      </c>
    </row>
    <row r="188" s="14" customFormat="1">
      <c r="A188" s="14"/>
      <c r="B188" s="246"/>
      <c r="C188" s="247"/>
      <c r="D188" s="237" t="s">
        <v>220</v>
      </c>
      <c r="E188" s="248" t="s">
        <v>1</v>
      </c>
      <c r="F188" s="249" t="s">
        <v>1287</v>
      </c>
      <c r="G188" s="247"/>
      <c r="H188" s="250">
        <v>44.799999999999997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4"/>
      <c r="U188" s="255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220</v>
      </c>
      <c r="AU188" s="256" t="s">
        <v>88</v>
      </c>
      <c r="AV188" s="14" t="s">
        <v>88</v>
      </c>
      <c r="AW188" s="14" t="s">
        <v>34</v>
      </c>
      <c r="AX188" s="14" t="s">
        <v>78</v>
      </c>
      <c r="AY188" s="256" t="s">
        <v>150</v>
      </c>
    </row>
    <row r="189" s="13" customFormat="1">
      <c r="A189" s="13"/>
      <c r="B189" s="235"/>
      <c r="C189" s="236"/>
      <c r="D189" s="237" t="s">
        <v>220</v>
      </c>
      <c r="E189" s="238" t="s">
        <v>1</v>
      </c>
      <c r="F189" s="239" t="s">
        <v>1245</v>
      </c>
      <c r="G189" s="236"/>
      <c r="H189" s="238" t="s">
        <v>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3"/>
      <c r="U189" s="244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220</v>
      </c>
      <c r="AU189" s="245" t="s">
        <v>88</v>
      </c>
      <c r="AV189" s="13" t="s">
        <v>86</v>
      </c>
      <c r="AW189" s="13" t="s">
        <v>34</v>
      </c>
      <c r="AX189" s="13" t="s">
        <v>78</v>
      </c>
      <c r="AY189" s="245" t="s">
        <v>150</v>
      </c>
    </row>
    <row r="190" s="14" customFormat="1">
      <c r="A190" s="14"/>
      <c r="B190" s="246"/>
      <c r="C190" s="247"/>
      <c r="D190" s="237" t="s">
        <v>220</v>
      </c>
      <c r="E190" s="248" t="s">
        <v>1</v>
      </c>
      <c r="F190" s="249" t="s">
        <v>1288</v>
      </c>
      <c r="G190" s="247"/>
      <c r="H190" s="250">
        <v>23.300000000000001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4"/>
      <c r="U190" s="255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220</v>
      </c>
      <c r="AU190" s="256" t="s">
        <v>88</v>
      </c>
      <c r="AV190" s="14" t="s">
        <v>88</v>
      </c>
      <c r="AW190" s="14" t="s">
        <v>34</v>
      </c>
      <c r="AX190" s="14" t="s">
        <v>78</v>
      </c>
      <c r="AY190" s="256" t="s">
        <v>150</v>
      </c>
    </row>
    <row r="191" s="13" customFormat="1">
      <c r="A191" s="13"/>
      <c r="B191" s="235"/>
      <c r="C191" s="236"/>
      <c r="D191" s="237" t="s">
        <v>220</v>
      </c>
      <c r="E191" s="238" t="s">
        <v>1</v>
      </c>
      <c r="F191" s="239" t="s">
        <v>1247</v>
      </c>
      <c r="G191" s="236"/>
      <c r="H191" s="238" t="s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3"/>
      <c r="U191" s="244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220</v>
      </c>
      <c r="AU191" s="245" t="s">
        <v>88</v>
      </c>
      <c r="AV191" s="13" t="s">
        <v>86</v>
      </c>
      <c r="AW191" s="13" t="s">
        <v>34</v>
      </c>
      <c r="AX191" s="13" t="s">
        <v>78</v>
      </c>
      <c r="AY191" s="245" t="s">
        <v>150</v>
      </c>
    </row>
    <row r="192" s="14" customFormat="1">
      <c r="A192" s="14"/>
      <c r="B192" s="246"/>
      <c r="C192" s="247"/>
      <c r="D192" s="237" t="s">
        <v>220</v>
      </c>
      <c r="E192" s="248" t="s">
        <v>1</v>
      </c>
      <c r="F192" s="249" t="s">
        <v>385</v>
      </c>
      <c r="G192" s="247"/>
      <c r="H192" s="250">
        <v>32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4"/>
      <c r="U192" s="255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220</v>
      </c>
      <c r="AU192" s="256" t="s">
        <v>88</v>
      </c>
      <c r="AV192" s="14" t="s">
        <v>88</v>
      </c>
      <c r="AW192" s="14" t="s">
        <v>34</v>
      </c>
      <c r="AX192" s="14" t="s">
        <v>78</v>
      </c>
      <c r="AY192" s="256" t="s">
        <v>150</v>
      </c>
    </row>
    <row r="193" s="15" customFormat="1">
      <c r="A193" s="15"/>
      <c r="B193" s="257"/>
      <c r="C193" s="258"/>
      <c r="D193" s="237" t="s">
        <v>220</v>
      </c>
      <c r="E193" s="259" t="s">
        <v>1</v>
      </c>
      <c r="F193" s="260" t="s">
        <v>263</v>
      </c>
      <c r="G193" s="258"/>
      <c r="H193" s="261">
        <v>481.70000000000005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5"/>
      <c r="U193" s="266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7" t="s">
        <v>220</v>
      </c>
      <c r="AU193" s="267" t="s">
        <v>88</v>
      </c>
      <c r="AV193" s="15" t="s">
        <v>167</v>
      </c>
      <c r="AW193" s="15" t="s">
        <v>34</v>
      </c>
      <c r="AX193" s="15" t="s">
        <v>86</v>
      </c>
      <c r="AY193" s="267" t="s">
        <v>150</v>
      </c>
    </row>
    <row r="194" s="2" customFormat="1" ht="37.8" customHeight="1">
      <c r="A194" s="38"/>
      <c r="B194" s="39"/>
      <c r="C194" s="217" t="s">
        <v>416</v>
      </c>
      <c r="D194" s="217" t="s">
        <v>153</v>
      </c>
      <c r="E194" s="218" t="s">
        <v>1362</v>
      </c>
      <c r="F194" s="219" t="s">
        <v>1363</v>
      </c>
      <c r="G194" s="220" t="s">
        <v>284</v>
      </c>
      <c r="H194" s="221">
        <v>72.254999999999995</v>
      </c>
      <c r="I194" s="222"/>
      <c r="J194" s="223">
        <f>ROUND(I194*H194,2)</f>
        <v>0</v>
      </c>
      <c r="K194" s="219" t="s">
        <v>157</v>
      </c>
      <c r="L194" s="44"/>
      <c r="M194" s="224" t="s">
        <v>1</v>
      </c>
      <c r="N194" s="225" t="s">
        <v>43</v>
      </c>
      <c r="O194" s="91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6">
        <f>S194*H194</f>
        <v>0</v>
      </c>
      <c r="U194" s="227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8" t="s">
        <v>560</v>
      </c>
      <c r="AT194" s="228" t="s">
        <v>153</v>
      </c>
      <c r="AU194" s="228" t="s">
        <v>88</v>
      </c>
      <c r="AY194" s="17" t="s">
        <v>150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7" t="s">
        <v>86</v>
      </c>
      <c r="BK194" s="229">
        <f>ROUND(I194*H194,2)</f>
        <v>0</v>
      </c>
      <c r="BL194" s="17" t="s">
        <v>560</v>
      </c>
      <c r="BM194" s="228" t="s">
        <v>1364</v>
      </c>
    </row>
    <row r="195" s="2" customFormat="1" ht="37.8" customHeight="1">
      <c r="A195" s="38"/>
      <c r="B195" s="39"/>
      <c r="C195" s="217" t="s">
        <v>423</v>
      </c>
      <c r="D195" s="217" t="s">
        <v>153</v>
      </c>
      <c r="E195" s="218" t="s">
        <v>1365</v>
      </c>
      <c r="F195" s="219" t="s">
        <v>1366</v>
      </c>
      <c r="G195" s="220" t="s">
        <v>284</v>
      </c>
      <c r="H195" s="221">
        <v>2095.395</v>
      </c>
      <c r="I195" s="222"/>
      <c r="J195" s="223">
        <f>ROUND(I195*H195,2)</f>
        <v>0</v>
      </c>
      <c r="K195" s="219" t="s">
        <v>157</v>
      </c>
      <c r="L195" s="44"/>
      <c r="M195" s="224" t="s">
        <v>1</v>
      </c>
      <c r="N195" s="225" t="s">
        <v>43</v>
      </c>
      <c r="O195" s="91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6">
        <f>S195*H195</f>
        <v>0</v>
      </c>
      <c r="U195" s="22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560</v>
      </c>
      <c r="AT195" s="228" t="s">
        <v>153</v>
      </c>
      <c r="AU195" s="228" t="s">
        <v>88</v>
      </c>
      <c r="AY195" s="17" t="s">
        <v>150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86</v>
      </c>
      <c r="BK195" s="229">
        <f>ROUND(I195*H195,2)</f>
        <v>0</v>
      </c>
      <c r="BL195" s="17" t="s">
        <v>560</v>
      </c>
      <c r="BM195" s="228" t="s">
        <v>1367</v>
      </c>
    </row>
    <row r="196" s="2" customFormat="1" ht="24.15" customHeight="1">
      <c r="A196" s="38"/>
      <c r="B196" s="39"/>
      <c r="C196" s="217" t="s">
        <v>428</v>
      </c>
      <c r="D196" s="217" t="s">
        <v>153</v>
      </c>
      <c r="E196" s="218" t="s">
        <v>1368</v>
      </c>
      <c r="F196" s="219" t="s">
        <v>1369</v>
      </c>
      <c r="G196" s="220" t="s">
        <v>388</v>
      </c>
      <c r="H196" s="221">
        <v>144.50999999999999</v>
      </c>
      <c r="I196" s="222"/>
      <c r="J196" s="223">
        <f>ROUND(I196*H196,2)</f>
        <v>0</v>
      </c>
      <c r="K196" s="219" t="s">
        <v>157</v>
      </c>
      <c r="L196" s="44"/>
      <c r="M196" s="224" t="s">
        <v>1</v>
      </c>
      <c r="N196" s="225" t="s">
        <v>43</v>
      </c>
      <c r="O196" s="91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6">
        <f>S196*H196</f>
        <v>0</v>
      </c>
      <c r="U196" s="227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8" t="s">
        <v>560</v>
      </c>
      <c r="AT196" s="228" t="s">
        <v>153</v>
      </c>
      <c r="AU196" s="228" t="s">
        <v>88</v>
      </c>
      <c r="AY196" s="17" t="s">
        <v>150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7" t="s">
        <v>86</v>
      </c>
      <c r="BK196" s="229">
        <f>ROUND(I196*H196,2)</f>
        <v>0</v>
      </c>
      <c r="BL196" s="17" t="s">
        <v>560</v>
      </c>
      <c r="BM196" s="228" t="s">
        <v>1370</v>
      </c>
    </row>
    <row r="197" s="2" customFormat="1" ht="24.15" customHeight="1">
      <c r="A197" s="38"/>
      <c r="B197" s="39"/>
      <c r="C197" s="217" t="s">
        <v>433</v>
      </c>
      <c r="D197" s="217" t="s">
        <v>153</v>
      </c>
      <c r="E197" s="218" t="s">
        <v>1371</v>
      </c>
      <c r="F197" s="219" t="s">
        <v>1372</v>
      </c>
      <c r="G197" s="220" t="s">
        <v>284</v>
      </c>
      <c r="H197" s="221">
        <v>72.254999999999995</v>
      </c>
      <c r="I197" s="222"/>
      <c r="J197" s="223">
        <f>ROUND(I197*H197,2)</f>
        <v>0</v>
      </c>
      <c r="K197" s="219" t="s">
        <v>157</v>
      </c>
      <c r="L197" s="44"/>
      <c r="M197" s="224" t="s">
        <v>1</v>
      </c>
      <c r="N197" s="225" t="s">
        <v>43</v>
      </c>
      <c r="O197" s="91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6">
        <f>S197*H197</f>
        <v>0</v>
      </c>
      <c r="U197" s="22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8" t="s">
        <v>560</v>
      </c>
      <c r="AT197" s="228" t="s">
        <v>153</v>
      </c>
      <c r="AU197" s="228" t="s">
        <v>88</v>
      </c>
      <c r="AY197" s="17" t="s">
        <v>150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7" t="s">
        <v>86</v>
      </c>
      <c r="BK197" s="229">
        <f>ROUND(I197*H197,2)</f>
        <v>0</v>
      </c>
      <c r="BL197" s="17" t="s">
        <v>560</v>
      </c>
      <c r="BM197" s="228" t="s">
        <v>1373</v>
      </c>
    </row>
    <row r="198" s="14" customFormat="1">
      <c r="A198" s="14"/>
      <c r="B198" s="246"/>
      <c r="C198" s="247"/>
      <c r="D198" s="237" t="s">
        <v>220</v>
      </c>
      <c r="E198" s="248" t="s">
        <v>1</v>
      </c>
      <c r="F198" s="249" t="s">
        <v>1374</v>
      </c>
      <c r="G198" s="247"/>
      <c r="H198" s="250">
        <v>72.254999999999995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4"/>
      <c r="U198" s="255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220</v>
      </c>
      <c r="AU198" s="256" t="s">
        <v>88</v>
      </c>
      <c r="AV198" s="14" t="s">
        <v>88</v>
      </c>
      <c r="AW198" s="14" t="s">
        <v>34</v>
      </c>
      <c r="AX198" s="14" t="s">
        <v>86</v>
      </c>
      <c r="AY198" s="256" t="s">
        <v>150</v>
      </c>
    </row>
    <row r="199" s="2" customFormat="1" ht="24.15" customHeight="1">
      <c r="A199" s="38"/>
      <c r="B199" s="39"/>
      <c r="C199" s="217" t="s">
        <v>438</v>
      </c>
      <c r="D199" s="217" t="s">
        <v>153</v>
      </c>
      <c r="E199" s="218" t="s">
        <v>1375</v>
      </c>
      <c r="F199" s="219" t="s">
        <v>1376</v>
      </c>
      <c r="G199" s="220" t="s">
        <v>253</v>
      </c>
      <c r="H199" s="221">
        <v>481.69999999999999</v>
      </c>
      <c r="I199" s="222"/>
      <c r="J199" s="223">
        <f>ROUND(I199*H199,2)</f>
        <v>0</v>
      </c>
      <c r="K199" s="219" t="s">
        <v>157</v>
      </c>
      <c r="L199" s="44"/>
      <c r="M199" s="224" t="s">
        <v>1</v>
      </c>
      <c r="N199" s="225" t="s">
        <v>43</v>
      </c>
      <c r="O199" s="91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6">
        <f>S199*H199</f>
        <v>0</v>
      </c>
      <c r="U199" s="227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8" t="s">
        <v>560</v>
      </c>
      <c r="AT199" s="228" t="s">
        <v>153</v>
      </c>
      <c r="AU199" s="228" t="s">
        <v>88</v>
      </c>
      <c r="AY199" s="17" t="s">
        <v>150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7" t="s">
        <v>86</v>
      </c>
      <c r="BK199" s="229">
        <f>ROUND(I199*H199,2)</f>
        <v>0</v>
      </c>
      <c r="BL199" s="17" t="s">
        <v>560</v>
      </c>
      <c r="BM199" s="228" t="s">
        <v>1377</v>
      </c>
    </row>
    <row r="200" s="2" customFormat="1" ht="33" customHeight="1">
      <c r="A200" s="38"/>
      <c r="B200" s="39"/>
      <c r="C200" s="217" t="s">
        <v>444</v>
      </c>
      <c r="D200" s="217" t="s">
        <v>153</v>
      </c>
      <c r="E200" s="218" t="s">
        <v>1378</v>
      </c>
      <c r="F200" s="219" t="s">
        <v>1379</v>
      </c>
      <c r="G200" s="220" t="s">
        <v>218</v>
      </c>
      <c r="H200" s="221">
        <v>226.34999999999999</v>
      </c>
      <c r="I200" s="222"/>
      <c r="J200" s="223">
        <f>ROUND(I200*H200,2)</f>
        <v>0</v>
      </c>
      <c r="K200" s="219" t="s">
        <v>157</v>
      </c>
      <c r="L200" s="44"/>
      <c r="M200" s="224" t="s">
        <v>1</v>
      </c>
      <c r="N200" s="225" t="s">
        <v>43</v>
      </c>
      <c r="O200" s="91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6">
        <f>S200*H200</f>
        <v>0</v>
      </c>
      <c r="U200" s="22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8" t="s">
        <v>560</v>
      </c>
      <c r="AT200" s="228" t="s">
        <v>153</v>
      </c>
      <c r="AU200" s="228" t="s">
        <v>88</v>
      </c>
      <c r="AY200" s="17" t="s">
        <v>150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7" t="s">
        <v>86</v>
      </c>
      <c r="BK200" s="229">
        <f>ROUND(I200*H200,2)</f>
        <v>0</v>
      </c>
      <c r="BL200" s="17" t="s">
        <v>560</v>
      </c>
      <c r="BM200" s="228" t="s">
        <v>1380</v>
      </c>
    </row>
    <row r="201" s="2" customFormat="1" ht="24.15" customHeight="1">
      <c r="A201" s="38"/>
      <c r="B201" s="39"/>
      <c r="C201" s="217" t="s">
        <v>449</v>
      </c>
      <c r="D201" s="217" t="s">
        <v>153</v>
      </c>
      <c r="E201" s="218" t="s">
        <v>1381</v>
      </c>
      <c r="F201" s="219" t="s">
        <v>1382</v>
      </c>
      <c r="G201" s="220" t="s">
        <v>253</v>
      </c>
      <c r="H201" s="221">
        <v>481.69999999999999</v>
      </c>
      <c r="I201" s="222"/>
      <c r="J201" s="223">
        <f>ROUND(I201*H201,2)</f>
        <v>0</v>
      </c>
      <c r="K201" s="219" t="s">
        <v>157</v>
      </c>
      <c r="L201" s="44"/>
      <c r="M201" s="224" t="s">
        <v>1</v>
      </c>
      <c r="N201" s="225" t="s">
        <v>43</v>
      </c>
      <c r="O201" s="91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6">
        <f>S201*H201</f>
        <v>0</v>
      </c>
      <c r="U201" s="227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8" t="s">
        <v>560</v>
      </c>
      <c r="AT201" s="228" t="s">
        <v>153</v>
      </c>
      <c r="AU201" s="228" t="s">
        <v>88</v>
      </c>
      <c r="AY201" s="17" t="s">
        <v>150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7" t="s">
        <v>86</v>
      </c>
      <c r="BK201" s="229">
        <f>ROUND(I201*H201,2)</f>
        <v>0</v>
      </c>
      <c r="BL201" s="17" t="s">
        <v>560</v>
      </c>
      <c r="BM201" s="228" t="s">
        <v>1383</v>
      </c>
    </row>
    <row r="202" s="2" customFormat="1" ht="24.15" customHeight="1">
      <c r="A202" s="38"/>
      <c r="B202" s="39"/>
      <c r="C202" s="217" t="s">
        <v>454</v>
      </c>
      <c r="D202" s="217" t="s">
        <v>153</v>
      </c>
      <c r="E202" s="218" t="s">
        <v>1384</v>
      </c>
      <c r="F202" s="219" t="s">
        <v>1385</v>
      </c>
      <c r="G202" s="220" t="s">
        <v>284</v>
      </c>
      <c r="H202" s="221">
        <v>48.170000000000002</v>
      </c>
      <c r="I202" s="222"/>
      <c r="J202" s="223">
        <f>ROUND(I202*H202,2)</f>
        <v>0</v>
      </c>
      <c r="K202" s="219" t="s">
        <v>1</v>
      </c>
      <c r="L202" s="44"/>
      <c r="M202" s="224" t="s">
        <v>1</v>
      </c>
      <c r="N202" s="225" t="s">
        <v>43</v>
      </c>
      <c r="O202" s="91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6">
        <f>S202*H202</f>
        <v>0</v>
      </c>
      <c r="U202" s="22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8" t="s">
        <v>167</v>
      </c>
      <c r="AT202" s="228" t="s">
        <v>153</v>
      </c>
      <c r="AU202" s="228" t="s">
        <v>88</v>
      </c>
      <c r="AY202" s="17" t="s">
        <v>150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7" t="s">
        <v>86</v>
      </c>
      <c r="BK202" s="229">
        <f>ROUND(I202*H202,2)</f>
        <v>0</v>
      </c>
      <c r="BL202" s="17" t="s">
        <v>167</v>
      </c>
      <c r="BM202" s="228" t="s">
        <v>1386</v>
      </c>
    </row>
    <row r="203" s="14" customFormat="1">
      <c r="A203" s="14"/>
      <c r="B203" s="246"/>
      <c r="C203" s="247"/>
      <c r="D203" s="237" t="s">
        <v>220</v>
      </c>
      <c r="E203" s="248" t="s">
        <v>1</v>
      </c>
      <c r="F203" s="249" t="s">
        <v>1387</v>
      </c>
      <c r="G203" s="247"/>
      <c r="H203" s="250">
        <v>48.170000000000002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4"/>
      <c r="U203" s="255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220</v>
      </c>
      <c r="AU203" s="256" t="s">
        <v>88</v>
      </c>
      <c r="AV203" s="14" t="s">
        <v>88</v>
      </c>
      <c r="AW203" s="14" t="s">
        <v>34</v>
      </c>
      <c r="AX203" s="14" t="s">
        <v>86</v>
      </c>
      <c r="AY203" s="256" t="s">
        <v>150</v>
      </c>
    </row>
    <row r="204" s="2" customFormat="1" ht="16.5" customHeight="1">
      <c r="A204" s="38"/>
      <c r="B204" s="39"/>
      <c r="C204" s="268" t="s">
        <v>460</v>
      </c>
      <c r="D204" s="268" t="s">
        <v>417</v>
      </c>
      <c r="E204" s="269" t="s">
        <v>499</v>
      </c>
      <c r="F204" s="270" t="s">
        <v>500</v>
      </c>
      <c r="G204" s="271" t="s">
        <v>388</v>
      </c>
      <c r="H204" s="272">
        <v>96.340000000000003</v>
      </c>
      <c r="I204" s="273"/>
      <c r="J204" s="274">
        <f>ROUND(I204*H204,2)</f>
        <v>0</v>
      </c>
      <c r="K204" s="270" t="s">
        <v>157</v>
      </c>
      <c r="L204" s="275"/>
      <c r="M204" s="276" t="s">
        <v>1</v>
      </c>
      <c r="N204" s="277" t="s">
        <v>43</v>
      </c>
      <c r="O204" s="91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6">
        <f>S204*H204</f>
        <v>0</v>
      </c>
      <c r="U204" s="227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8" t="s">
        <v>185</v>
      </c>
      <c r="AT204" s="228" t="s">
        <v>417</v>
      </c>
      <c r="AU204" s="228" t="s">
        <v>88</v>
      </c>
      <c r="AY204" s="17" t="s">
        <v>150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7" t="s">
        <v>86</v>
      </c>
      <c r="BK204" s="229">
        <f>ROUND(I204*H204,2)</f>
        <v>0</v>
      </c>
      <c r="BL204" s="17" t="s">
        <v>167</v>
      </c>
      <c r="BM204" s="228" t="s">
        <v>1388</v>
      </c>
    </row>
    <row r="205" s="2" customFormat="1" ht="21.75" customHeight="1">
      <c r="A205" s="38"/>
      <c r="B205" s="39"/>
      <c r="C205" s="217" t="s">
        <v>462</v>
      </c>
      <c r="D205" s="217" t="s">
        <v>153</v>
      </c>
      <c r="E205" s="218" t="s">
        <v>1389</v>
      </c>
      <c r="F205" s="219" t="s">
        <v>1390</v>
      </c>
      <c r="G205" s="220" t="s">
        <v>253</v>
      </c>
      <c r="H205" s="221">
        <v>481.69999999999999</v>
      </c>
      <c r="I205" s="222"/>
      <c r="J205" s="223">
        <f>ROUND(I205*H205,2)</f>
        <v>0</v>
      </c>
      <c r="K205" s="219" t="s">
        <v>157</v>
      </c>
      <c r="L205" s="44"/>
      <c r="M205" s="224" t="s">
        <v>1</v>
      </c>
      <c r="N205" s="225" t="s">
        <v>43</v>
      </c>
      <c r="O205" s="91"/>
      <c r="P205" s="226">
        <f>O205*H205</f>
        <v>0</v>
      </c>
      <c r="Q205" s="226">
        <v>9.0000000000000006E-05</v>
      </c>
      <c r="R205" s="226">
        <f>Q205*H205</f>
        <v>0.043353000000000003</v>
      </c>
      <c r="S205" s="226">
        <v>0</v>
      </c>
      <c r="T205" s="226">
        <f>S205*H205</f>
        <v>0</v>
      </c>
      <c r="U205" s="227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8" t="s">
        <v>560</v>
      </c>
      <c r="AT205" s="228" t="s">
        <v>153</v>
      </c>
      <c r="AU205" s="228" t="s">
        <v>88</v>
      </c>
      <c r="AY205" s="17" t="s">
        <v>150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7" t="s">
        <v>86</v>
      </c>
      <c r="BK205" s="229">
        <f>ROUND(I205*H205,2)</f>
        <v>0</v>
      </c>
      <c r="BL205" s="17" t="s">
        <v>560</v>
      </c>
      <c r="BM205" s="228" t="s">
        <v>1391</v>
      </c>
    </row>
    <row r="206" s="13" customFormat="1">
      <c r="A206" s="13"/>
      <c r="B206" s="235"/>
      <c r="C206" s="236"/>
      <c r="D206" s="237" t="s">
        <v>220</v>
      </c>
      <c r="E206" s="238" t="s">
        <v>1</v>
      </c>
      <c r="F206" s="239" t="s">
        <v>1239</v>
      </c>
      <c r="G206" s="236"/>
      <c r="H206" s="238" t="s">
        <v>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3"/>
      <c r="U206" s="244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220</v>
      </c>
      <c r="AU206" s="245" t="s">
        <v>88</v>
      </c>
      <c r="AV206" s="13" t="s">
        <v>86</v>
      </c>
      <c r="AW206" s="13" t="s">
        <v>34</v>
      </c>
      <c r="AX206" s="13" t="s">
        <v>78</v>
      </c>
      <c r="AY206" s="245" t="s">
        <v>150</v>
      </c>
    </row>
    <row r="207" s="14" customFormat="1">
      <c r="A207" s="14"/>
      <c r="B207" s="246"/>
      <c r="C207" s="247"/>
      <c r="D207" s="237" t="s">
        <v>220</v>
      </c>
      <c r="E207" s="248" t="s">
        <v>1</v>
      </c>
      <c r="F207" s="249" t="s">
        <v>1285</v>
      </c>
      <c r="G207" s="247"/>
      <c r="H207" s="250">
        <v>172.30000000000001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4"/>
      <c r="U207" s="255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220</v>
      </c>
      <c r="AU207" s="256" t="s">
        <v>88</v>
      </c>
      <c r="AV207" s="14" t="s">
        <v>88</v>
      </c>
      <c r="AW207" s="14" t="s">
        <v>34</v>
      </c>
      <c r="AX207" s="14" t="s">
        <v>78</v>
      </c>
      <c r="AY207" s="256" t="s">
        <v>150</v>
      </c>
    </row>
    <row r="208" s="13" customFormat="1">
      <c r="A208" s="13"/>
      <c r="B208" s="235"/>
      <c r="C208" s="236"/>
      <c r="D208" s="237" t="s">
        <v>220</v>
      </c>
      <c r="E208" s="238" t="s">
        <v>1</v>
      </c>
      <c r="F208" s="239" t="s">
        <v>1241</v>
      </c>
      <c r="G208" s="236"/>
      <c r="H208" s="238" t="s">
        <v>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3"/>
      <c r="U208" s="244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220</v>
      </c>
      <c r="AU208" s="245" t="s">
        <v>88</v>
      </c>
      <c r="AV208" s="13" t="s">
        <v>86</v>
      </c>
      <c r="AW208" s="13" t="s">
        <v>34</v>
      </c>
      <c r="AX208" s="13" t="s">
        <v>78</v>
      </c>
      <c r="AY208" s="245" t="s">
        <v>150</v>
      </c>
    </row>
    <row r="209" s="14" customFormat="1">
      <c r="A209" s="14"/>
      <c r="B209" s="246"/>
      <c r="C209" s="247"/>
      <c r="D209" s="237" t="s">
        <v>220</v>
      </c>
      <c r="E209" s="248" t="s">
        <v>1</v>
      </c>
      <c r="F209" s="249" t="s">
        <v>1286</v>
      </c>
      <c r="G209" s="247"/>
      <c r="H209" s="250">
        <v>209.30000000000001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4"/>
      <c r="U209" s="255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220</v>
      </c>
      <c r="AU209" s="256" t="s">
        <v>88</v>
      </c>
      <c r="AV209" s="14" t="s">
        <v>88</v>
      </c>
      <c r="AW209" s="14" t="s">
        <v>34</v>
      </c>
      <c r="AX209" s="14" t="s">
        <v>78</v>
      </c>
      <c r="AY209" s="256" t="s">
        <v>150</v>
      </c>
    </row>
    <row r="210" s="13" customFormat="1">
      <c r="A210" s="13"/>
      <c r="B210" s="235"/>
      <c r="C210" s="236"/>
      <c r="D210" s="237" t="s">
        <v>220</v>
      </c>
      <c r="E210" s="238" t="s">
        <v>1</v>
      </c>
      <c r="F210" s="239" t="s">
        <v>1243</v>
      </c>
      <c r="G210" s="236"/>
      <c r="H210" s="238" t="s">
        <v>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3"/>
      <c r="U210" s="244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220</v>
      </c>
      <c r="AU210" s="245" t="s">
        <v>88</v>
      </c>
      <c r="AV210" s="13" t="s">
        <v>86</v>
      </c>
      <c r="AW210" s="13" t="s">
        <v>34</v>
      </c>
      <c r="AX210" s="13" t="s">
        <v>78</v>
      </c>
      <c r="AY210" s="245" t="s">
        <v>150</v>
      </c>
    </row>
    <row r="211" s="14" customFormat="1">
      <c r="A211" s="14"/>
      <c r="B211" s="246"/>
      <c r="C211" s="247"/>
      <c r="D211" s="237" t="s">
        <v>220</v>
      </c>
      <c r="E211" s="248" t="s">
        <v>1</v>
      </c>
      <c r="F211" s="249" t="s">
        <v>1287</v>
      </c>
      <c r="G211" s="247"/>
      <c r="H211" s="250">
        <v>44.799999999999997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4"/>
      <c r="U211" s="255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220</v>
      </c>
      <c r="AU211" s="256" t="s">
        <v>88</v>
      </c>
      <c r="AV211" s="14" t="s">
        <v>88</v>
      </c>
      <c r="AW211" s="14" t="s">
        <v>34</v>
      </c>
      <c r="AX211" s="14" t="s">
        <v>78</v>
      </c>
      <c r="AY211" s="256" t="s">
        <v>150</v>
      </c>
    </row>
    <row r="212" s="13" customFormat="1">
      <c r="A212" s="13"/>
      <c r="B212" s="235"/>
      <c r="C212" s="236"/>
      <c r="D212" s="237" t="s">
        <v>220</v>
      </c>
      <c r="E212" s="238" t="s">
        <v>1</v>
      </c>
      <c r="F212" s="239" t="s">
        <v>1245</v>
      </c>
      <c r="G212" s="236"/>
      <c r="H212" s="238" t="s">
        <v>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3"/>
      <c r="U212" s="244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220</v>
      </c>
      <c r="AU212" s="245" t="s">
        <v>88</v>
      </c>
      <c r="AV212" s="13" t="s">
        <v>86</v>
      </c>
      <c r="AW212" s="13" t="s">
        <v>34</v>
      </c>
      <c r="AX212" s="13" t="s">
        <v>78</v>
      </c>
      <c r="AY212" s="245" t="s">
        <v>150</v>
      </c>
    </row>
    <row r="213" s="14" customFormat="1">
      <c r="A213" s="14"/>
      <c r="B213" s="246"/>
      <c r="C213" s="247"/>
      <c r="D213" s="237" t="s">
        <v>220</v>
      </c>
      <c r="E213" s="248" t="s">
        <v>1</v>
      </c>
      <c r="F213" s="249" t="s">
        <v>1288</v>
      </c>
      <c r="G213" s="247"/>
      <c r="H213" s="250">
        <v>23.300000000000001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4"/>
      <c r="U213" s="255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220</v>
      </c>
      <c r="AU213" s="256" t="s">
        <v>88</v>
      </c>
      <c r="AV213" s="14" t="s">
        <v>88</v>
      </c>
      <c r="AW213" s="14" t="s">
        <v>34</v>
      </c>
      <c r="AX213" s="14" t="s">
        <v>78</v>
      </c>
      <c r="AY213" s="256" t="s">
        <v>150</v>
      </c>
    </row>
    <row r="214" s="13" customFormat="1">
      <c r="A214" s="13"/>
      <c r="B214" s="235"/>
      <c r="C214" s="236"/>
      <c r="D214" s="237" t="s">
        <v>220</v>
      </c>
      <c r="E214" s="238" t="s">
        <v>1</v>
      </c>
      <c r="F214" s="239" t="s">
        <v>1247</v>
      </c>
      <c r="G214" s="236"/>
      <c r="H214" s="238" t="s">
        <v>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3"/>
      <c r="U214" s="244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220</v>
      </c>
      <c r="AU214" s="245" t="s">
        <v>88</v>
      </c>
      <c r="AV214" s="13" t="s">
        <v>86</v>
      </c>
      <c r="AW214" s="13" t="s">
        <v>34</v>
      </c>
      <c r="AX214" s="13" t="s">
        <v>78</v>
      </c>
      <c r="AY214" s="245" t="s">
        <v>150</v>
      </c>
    </row>
    <row r="215" s="14" customFormat="1">
      <c r="A215" s="14"/>
      <c r="B215" s="246"/>
      <c r="C215" s="247"/>
      <c r="D215" s="237" t="s">
        <v>220</v>
      </c>
      <c r="E215" s="248" t="s">
        <v>1</v>
      </c>
      <c r="F215" s="249" t="s">
        <v>385</v>
      </c>
      <c r="G215" s="247"/>
      <c r="H215" s="250">
        <v>32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4"/>
      <c r="U215" s="255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220</v>
      </c>
      <c r="AU215" s="256" t="s">
        <v>88</v>
      </c>
      <c r="AV215" s="14" t="s">
        <v>88</v>
      </c>
      <c r="AW215" s="14" t="s">
        <v>34</v>
      </c>
      <c r="AX215" s="14" t="s">
        <v>78</v>
      </c>
      <c r="AY215" s="256" t="s">
        <v>150</v>
      </c>
    </row>
    <row r="216" s="15" customFormat="1">
      <c r="A216" s="15"/>
      <c r="B216" s="257"/>
      <c r="C216" s="258"/>
      <c r="D216" s="237" t="s">
        <v>220</v>
      </c>
      <c r="E216" s="259" t="s">
        <v>1</v>
      </c>
      <c r="F216" s="260" t="s">
        <v>263</v>
      </c>
      <c r="G216" s="258"/>
      <c r="H216" s="261">
        <v>481.70000000000005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5"/>
      <c r="U216" s="266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7" t="s">
        <v>220</v>
      </c>
      <c r="AU216" s="267" t="s">
        <v>88</v>
      </c>
      <c r="AV216" s="15" t="s">
        <v>167</v>
      </c>
      <c r="AW216" s="15" t="s">
        <v>34</v>
      </c>
      <c r="AX216" s="15" t="s">
        <v>86</v>
      </c>
      <c r="AY216" s="267" t="s">
        <v>150</v>
      </c>
    </row>
    <row r="217" s="2" customFormat="1" ht="24.15" customHeight="1">
      <c r="A217" s="38"/>
      <c r="B217" s="39"/>
      <c r="C217" s="217" t="s">
        <v>467</v>
      </c>
      <c r="D217" s="217" t="s">
        <v>153</v>
      </c>
      <c r="E217" s="218" t="s">
        <v>1392</v>
      </c>
      <c r="F217" s="219" t="s">
        <v>1393</v>
      </c>
      <c r="G217" s="220" t="s">
        <v>253</v>
      </c>
      <c r="H217" s="221">
        <v>1452.8</v>
      </c>
      <c r="I217" s="222"/>
      <c r="J217" s="223">
        <f>ROUND(I217*H217,2)</f>
        <v>0</v>
      </c>
      <c r="K217" s="219" t="s">
        <v>157</v>
      </c>
      <c r="L217" s="44"/>
      <c r="M217" s="224" t="s">
        <v>1</v>
      </c>
      <c r="N217" s="225" t="s">
        <v>43</v>
      </c>
      <c r="O217" s="91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6">
        <f>S217*H217</f>
        <v>0</v>
      </c>
      <c r="U217" s="227" t="s">
        <v>1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8" t="s">
        <v>560</v>
      </c>
      <c r="AT217" s="228" t="s">
        <v>153</v>
      </c>
      <c r="AU217" s="228" t="s">
        <v>88</v>
      </c>
      <c r="AY217" s="17" t="s">
        <v>150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7" t="s">
        <v>86</v>
      </c>
      <c r="BK217" s="229">
        <f>ROUND(I217*H217,2)</f>
        <v>0</v>
      </c>
      <c r="BL217" s="17" t="s">
        <v>560</v>
      </c>
      <c r="BM217" s="228" t="s">
        <v>1394</v>
      </c>
    </row>
    <row r="218" s="13" customFormat="1">
      <c r="A218" s="13"/>
      <c r="B218" s="235"/>
      <c r="C218" s="236"/>
      <c r="D218" s="237" t="s">
        <v>220</v>
      </c>
      <c r="E218" s="238" t="s">
        <v>1</v>
      </c>
      <c r="F218" s="239" t="s">
        <v>1239</v>
      </c>
      <c r="G218" s="236"/>
      <c r="H218" s="238" t="s">
        <v>1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3"/>
      <c r="U218" s="244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220</v>
      </c>
      <c r="AU218" s="245" t="s">
        <v>88</v>
      </c>
      <c r="AV218" s="13" t="s">
        <v>86</v>
      </c>
      <c r="AW218" s="13" t="s">
        <v>34</v>
      </c>
      <c r="AX218" s="13" t="s">
        <v>78</v>
      </c>
      <c r="AY218" s="245" t="s">
        <v>150</v>
      </c>
    </row>
    <row r="219" s="14" customFormat="1">
      <c r="A219" s="14"/>
      <c r="B219" s="246"/>
      <c r="C219" s="247"/>
      <c r="D219" s="237" t="s">
        <v>220</v>
      </c>
      <c r="E219" s="248" t="s">
        <v>1</v>
      </c>
      <c r="F219" s="249" t="s">
        <v>1395</v>
      </c>
      <c r="G219" s="247"/>
      <c r="H219" s="250">
        <v>534.89999999999998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4"/>
      <c r="U219" s="255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220</v>
      </c>
      <c r="AU219" s="256" t="s">
        <v>88</v>
      </c>
      <c r="AV219" s="14" t="s">
        <v>88</v>
      </c>
      <c r="AW219" s="14" t="s">
        <v>34</v>
      </c>
      <c r="AX219" s="14" t="s">
        <v>78</v>
      </c>
      <c r="AY219" s="256" t="s">
        <v>150</v>
      </c>
    </row>
    <row r="220" s="13" customFormat="1">
      <c r="A220" s="13"/>
      <c r="B220" s="235"/>
      <c r="C220" s="236"/>
      <c r="D220" s="237" t="s">
        <v>220</v>
      </c>
      <c r="E220" s="238" t="s">
        <v>1</v>
      </c>
      <c r="F220" s="239" t="s">
        <v>1241</v>
      </c>
      <c r="G220" s="236"/>
      <c r="H220" s="238" t="s">
        <v>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3"/>
      <c r="U220" s="244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220</v>
      </c>
      <c r="AU220" s="245" t="s">
        <v>88</v>
      </c>
      <c r="AV220" s="13" t="s">
        <v>86</v>
      </c>
      <c r="AW220" s="13" t="s">
        <v>34</v>
      </c>
      <c r="AX220" s="13" t="s">
        <v>78</v>
      </c>
      <c r="AY220" s="245" t="s">
        <v>150</v>
      </c>
    </row>
    <row r="221" s="14" customFormat="1">
      <c r="A221" s="14"/>
      <c r="B221" s="246"/>
      <c r="C221" s="247"/>
      <c r="D221" s="237" t="s">
        <v>220</v>
      </c>
      <c r="E221" s="248" t="s">
        <v>1</v>
      </c>
      <c r="F221" s="249" t="s">
        <v>1396</v>
      </c>
      <c r="G221" s="247"/>
      <c r="H221" s="250">
        <v>645.89999999999998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4"/>
      <c r="U221" s="255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220</v>
      </c>
      <c r="AU221" s="256" t="s">
        <v>88</v>
      </c>
      <c r="AV221" s="14" t="s">
        <v>88</v>
      </c>
      <c r="AW221" s="14" t="s">
        <v>34</v>
      </c>
      <c r="AX221" s="14" t="s">
        <v>78</v>
      </c>
      <c r="AY221" s="256" t="s">
        <v>150</v>
      </c>
    </row>
    <row r="222" s="13" customFormat="1">
      <c r="A222" s="13"/>
      <c r="B222" s="235"/>
      <c r="C222" s="236"/>
      <c r="D222" s="237" t="s">
        <v>220</v>
      </c>
      <c r="E222" s="238" t="s">
        <v>1</v>
      </c>
      <c r="F222" s="239" t="s">
        <v>1243</v>
      </c>
      <c r="G222" s="236"/>
      <c r="H222" s="238" t="s">
        <v>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3"/>
      <c r="U222" s="244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220</v>
      </c>
      <c r="AU222" s="245" t="s">
        <v>88</v>
      </c>
      <c r="AV222" s="13" t="s">
        <v>86</v>
      </c>
      <c r="AW222" s="13" t="s">
        <v>34</v>
      </c>
      <c r="AX222" s="13" t="s">
        <v>78</v>
      </c>
      <c r="AY222" s="245" t="s">
        <v>150</v>
      </c>
    </row>
    <row r="223" s="14" customFormat="1">
      <c r="A223" s="14"/>
      <c r="B223" s="246"/>
      <c r="C223" s="247"/>
      <c r="D223" s="237" t="s">
        <v>220</v>
      </c>
      <c r="E223" s="248" t="s">
        <v>1</v>
      </c>
      <c r="F223" s="249" t="s">
        <v>1397</v>
      </c>
      <c r="G223" s="247"/>
      <c r="H223" s="250">
        <v>155.90000000000001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4"/>
      <c r="U223" s="255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220</v>
      </c>
      <c r="AU223" s="256" t="s">
        <v>88</v>
      </c>
      <c r="AV223" s="14" t="s">
        <v>88</v>
      </c>
      <c r="AW223" s="14" t="s">
        <v>34</v>
      </c>
      <c r="AX223" s="14" t="s">
        <v>78</v>
      </c>
      <c r="AY223" s="256" t="s">
        <v>150</v>
      </c>
    </row>
    <row r="224" s="13" customFormat="1">
      <c r="A224" s="13"/>
      <c r="B224" s="235"/>
      <c r="C224" s="236"/>
      <c r="D224" s="237" t="s">
        <v>220</v>
      </c>
      <c r="E224" s="238" t="s">
        <v>1</v>
      </c>
      <c r="F224" s="239" t="s">
        <v>1245</v>
      </c>
      <c r="G224" s="236"/>
      <c r="H224" s="238" t="s">
        <v>1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3"/>
      <c r="U224" s="244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220</v>
      </c>
      <c r="AU224" s="245" t="s">
        <v>88</v>
      </c>
      <c r="AV224" s="13" t="s">
        <v>86</v>
      </c>
      <c r="AW224" s="13" t="s">
        <v>34</v>
      </c>
      <c r="AX224" s="13" t="s">
        <v>78</v>
      </c>
      <c r="AY224" s="245" t="s">
        <v>150</v>
      </c>
    </row>
    <row r="225" s="14" customFormat="1">
      <c r="A225" s="14"/>
      <c r="B225" s="246"/>
      <c r="C225" s="247"/>
      <c r="D225" s="237" t="s">
        <v>220</v>
      </c>
      <c r="E225" s="248" t="s">
        <v>1</v>
      </c>
      <c r="F225" s="249" t="s">
        <v>1398</v>
      </c>
      <c r="G225" s="247"/>
      <c r="H225" s="250">
        <v>81.099999999999994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4"/>
      <c r="U225" s="255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220</v>
      </c>
      <c r="AU225" s="256" t="s">
        <v>88</v>
      </c>
      <c r="AV225" s="14" t="s">
        <v>88</v>
      </c>
      <c r="AW225" s="14" t="s">
        <v>34</v>
      </c>
      <c r="AX225" s="14" t="s">
        <v>78</v>
      </c>
      <c r="AY225" s="256" t="s">
        <v>150</v>
      </c>
    </row>
    <row r="226" s="13" customFormat="1">
      <c r="A226" s="13"/>
      <c r="B226" s="235"/>
      <c r="C226" s="236"/>
      <c r="D226" s="237" t="s">
        <v>220</v>
      </c>
      <c r="E226" s="238" t="s">
        <v>1</v>
      </c>
      <c r="F226" s="239" t="s">
        <v>1247</v>
      </c>
      <c r="G226" s="236"/>
      <c r="H226" s="238" t="s">
        <v>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3"/>
      <c r="U226" s="244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220</v>
      </c>
      <c r="AU226" s="245" t="s">
        <v>88</v>
      </c>
      <c r="AV226" s="13" t="s">
        <v>86</v>
      </c>
      <c r="AW226" s="13" t="s">
        <v>34</v>
      </c>
      <c r="AX226" s="13" t="s">
        <v>78</v>
      </c>
      <c r="AY226" s="245" t="s">
        <v>150</v>
      </c>
    </row>
    <row r="227" s="14" customFormat="1">
      <c r="A227" s="14"/>
      <c r="B227" s="246"/>
      <c r="C227" s="247"/>
      <c r="D227" s="237" t="s">
        <v>220</v>
      </c>
      <c r="E227" s="248" t="s">
        <v>1</v>
      </c>
      <c r="F227" s="249" t="s">
        <v>1399</v>
      </c>
      <c r="G227" s="247"/>
      <c r="H227" s="250">
        <v>35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4"/>
      <c r="U227" s="255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220</v>
      </c>
      <c r="AU227" s="256" t="s">
        <v>88</v>
      </c>
      <c r="AV227" s="14" t="s">
        <v>88</v>
      </c>
      <c r="AW227" s="14" t="s">
        <v>34</v>
      </c>
      <c r="AX227" s="14" t="s">
        <v>78</v>
      </c>
      <c r="AY227" s="256" t="s">
        <v>150</v>
      </c>
    </row>
    <row r="228" s="15" customFormat="1">
      <c r="A228" s="15"/>
      <c r="B228" s="257"/>
      <c r="C228" s="258"/>
      <c r="D228" s="237" t="s">
        <v>220</v>
      </c>
      <c r="E228" s="259" t="s">
        <v>1</v>
      </c>
      <c r="F228" s="260" t="s">
        <v>263</v>
      </c>
      <c r="G228" s="258"/>
      <c r="H228" s="261">
        <v>1452.8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5"/>
      <c r="U228" s="266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7" t="s">
        <v>220</v>
      </c>
      <c r="AU228" s="267" t="s">
        <v>88</v>
      </c>
      <c r="AV228" s="15" t="s">
        <v>167</v>
      </c>
      <c r="AW228" s="15" t="s">
        <v>34</v>
      </c>
      <c r="AX228" s="15" t="s">
        <v>86</v>
      </c>
      <c r="AY228" s="267" t="s">
        <v>150</v>
      </c>
    </row>
    <row r="229" s="2" customFormat="1" ht="37.8" customHeight="1">
      <c r="A229" s="38"/>
      <c r="B229" s="39"/>
      <c r="C229" s="268" t="s">
        <v>475</v>
      </c>
      <c r="D229" s="268" t="s">
        <v>417</v>
      </c>
      <c r="E229" s="269" t="s">
        <v>1400</v>
      </c>
      <c r="F229" s="270" t="s">
        <v>1401</v>
      </c>
      <c r="G229" s="271" t="s">
        <v>253</v>
      </c>
      <c r="H229" s="272">
        <v>1525.4400000000001</v>
      </c>
      <c r="I229" s="273"/>
      <c r="J229" s="274">
        <f>ROUND(I229*H229,2)</f>
        <v>0</v>
      </c>
      <c r="K229" s="270" t="s">
        <v>157</v>
      </c>
      <c r="L229" s="275"/>
      <c r="M229" s="276" t="s">
        <v>1</v>
      </c>
      <c r="N229" s="277" t="s">
        <v>43</v>
      </c>
      <c r="O229" s="91"/>
      <c r="P229" s="226">
        <f>O229*H229</f>
        <v>0</v>
      </c>
      <c r="Q229" s="226">
        <v>0.00035</v>
      </c>
      <c r="R229" s="226">
        <f>Q229*H229</f>
        <v>0.53390400000000005</v>
      </c>
      <c r="S229" s="226">
        <v>0</v>
      </c>
      <c r="T229" s="226">
        <f>S229*H229</f>
        <v>0</v>
      </c>
      <c r="U229" s="227" t="s">
        <v>1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8" t="s">
        <v>865</v>
      </c>
      <c r="AT229" s="228" t="s">
        <v>417</v>
      </c>
      <c r="AU229" s="228" t="s">
        <v>88</v>
      </c>
      <c r="AY229" s="17" t="s">
        <v>150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7" t="s">
        <v>86</v>
      </c>
      <c r="BK229" s="229">
        <f>ROUND(I229*H229,2)</f>
        <v>0</v>
      </c>
      <c r="BL229" s="17" t="s">
        <v>865</v>
      </c>
      <c r="BM229" s="228" t="s">
        <v>1402</v>
      </c>
    </row>
    <row r="230" s="14" customFormat="1">
      <c r="A230" s="14"/>
      <c r="B230" s="246"/>
      <c r="C230" s="247"/>
      <c r="D230" s="237" t="s">
        <v>220</v>
      </c>
      <c r="E230" s="247"/>
      <c r="F230" s="249" t="s">
        <v>1403</v>
      </c>
      <c r="G230" s="247"/>
      <c r="H230" s="250">
        <v>1525.4400000000001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4"/>
      <c r="U230" s="255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220</v>
      </c>
      <c r="AU230" s="256" t="s">
        <v>88</v>
      </c>
      <c r="AV230" s="14" t="s">
        <v>88</v>
      </c>
      <c r="AW230" s="14" t="s">
        <v>4</v>
      </c>
      <c r="AX230" s="14" t="s">
        <v>86</v>
      </c>
      <c r="AY230" s="256" t="s">
        <v>150</v>
      </c>
    </row>
    <row r="231" s="2" customFormat="1" ht="24.15" customHeight="1">
      <c r="A231" s="38"/>
      <c r="B231" s="39"/>
      <c r="C231" s="217" t="s">
        <v>480</v>
      </c>
      <c r="D231" s="217" t="s">
        <v>153</v>
      </c>
      <c r="E231" s="218" t="s">
        <v>1404</v>
      </c>
      <c r="F231" s="219" t="s">
        <v>1405</v>
      </c>
      <c r="G231" s="220" t="s">
        <v>253</v>
      </c>
      <c r="H231" s="221">
        <v>22.5</v>
      </c>
      <c r="I231" s="222"/>
      <c r="J231" s="223">
        <f>ROUND(I231*H231,2)</f>
        <v>0</v>
      </c>
      <c r="K231" s="219" t="s">
        <v>157</v>
      </c>
      <c r="L231" s="44"/>
      <c r="M231" s="224" t="s">
        <v>1</v>
      </c>
      <c r="N231" s="225" t="s">
        <v>43</v>
      </c>
      <c r="O231" s="91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6">
        <f>S231*H231</f>
        <v>0</v>
      </c>
      <c r="U231" s="227" t="s">
        <v>1</v>
      </c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8" t="s">
        <v>560</v>
      </c>
      <c r="AT231" s="228" t="s">
        <v>153</v>
      </c>
      <c r="AU231" s="228" t="s">
        <v>88</v>
      </c>
      <c r="AY231" s="17" t="s">
        <v>150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7" t="s">
        <v>86</v>
      </c>
      <c r="BK231" s="229">
        <f>ROUND(I231*H231,2)</f>
        <v>0</v>
      </c>
      <c r="BL231" s="17" t="s">
        <v>560</v>
      </c>
      <c r="BM231" s="228" t="s">
        <v>1406</v>
      </c>
    </row>
    <row r="232" s="14" customFormat="1">
      <c r="A232" s="14"/>
      <c r="B232" s="246"/>
      <c r="C232" s="247"/>
      <c r="D232" s="237" t="s">
        <v>220</v>
      </c>
      <c r="E232" s="248" t="s">
        <v>1</v>
      </c>
      <c r="F232" s="249" t="s">
        <v>1407</v>
      </c>
      <c r="G232" s="247"/>
      <c r="H232" s="250">
        <v>22.5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4"/>
      <c r="U232" s="255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220</v>
      </c>
      <c r="AU232" s="256" t="s">
        <v>88</v>
      </c>
      <c r="AV232" s="14" t="s">
        <v>88</v>
      </c>
      <c r="AW232" s="14" t="s">
        <v>34</v>
      </c>
      <c r="AX232" s="14" t="s">
        <v>86</v>
      </c>
      <c r="AY232" s="256" t="s">
        <v>150</v>
      </c>
    </row>
    <row r="233" s="2" customFormat="1" ht="33" customHeight="1">
      <c r="A233" s="38"/>
      <c r="B233" s="39"/>
      <c r="C233" s="268" t="s">
        <v>486</v>
      </c>
      <c r="D233" s="268" t="s">
        <v>417</v>
      </c>
      <c r="E233" s="269" t="s">
        <v>1408</v>
      </c>
      <c r="F233" s="270" t="s">
        <v>1409</v>
      </c>
      <c r="G233" s="271" t="s">
        <v>253</v>
      </c>
      <c r="H233" s="272">
        <v>23.625</v>
      </c>
      <c r="I233" s="273"/>
      <c r="J233" s="274">
        <f>ROUND(I233*H233,2)</f>
        <v>0</v>
      </c>
      <c r="K233" s="270" t="s">
        <v>157</v>
      </c>
      <c r="L233" s="275"/>
      <c r="M233" s="276" t="s">
        <v>1</v>
      </c>
      <c r="N233" s="277" t="s">
        <v>43</v>
      </c>
      <c r="O233" s="91"/>
      <c r="P233" s="226">
        <f>O233*H233</f>
        <v>0</v>
      </c>
      <c r="Q233" s="226">
        <v>0.00092000000000000003</v>
      </c>
      <c r="R233" s="226">
        <f>Q233*H233</f>
        <v>0.021735000000000001</v>
      </c>
      <c r="S233" s="226">
        <v>0</v>
      </c>
      <c r="T233" s="226">
        <f>S233*H233</f>
        <v>0</v>
      </c>
      <c r="U233" s="227" t="s">
        <v>1</v>
      </c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8" t="s">
        <v>865</v>
      </c>
      <c r="AT233" s="228" t="s">
        <v>417</v>
      </c>
      <c r="AU233" s="228" t="s">
        <v>88</v>
      </c>
      <c r="AY233" s="17" t="s">
        <v>150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7" t="s">
        <v>86</v>
      </c>
      <c r="BK233" s="229">
        <f>ROUND(I233*H233,2)</f>
        <v>0</v>
      </c>
      <c r="BL233" s="17" t="s">
        <v>865</v>
      </c>
      <c r="BM233" s="228" t="s">
        <v>1410</v>
      </c>
    </row>
    <row r="234" s="14" customFormat="1">
      <c r="A234" s="14"/>
      <c r="B234" s="246"/>
      <c r="C234" s="247"/>
      <c r="D234" s="237" t="s">
        <v>220</v>
      </c>
      <c r="E234" s="247"/>
      <c r="F234" s="249" t="s">
        <v>1411</v>
      </c>
      <c r="G234" s="247"/>
      <c r="H234" s="250">
        <v>23.625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4"/>
      <c r="U234" s="255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220</v>
      </c>
      <c r="AU234" s="256" t="s">
        <v>88</v>
      </c>
      <c r="AV234" s="14" t="s">
        <v>88</v>
      </c>
      <c r="AW234" s="14" t="s">
        <v>4</v>
      </c>
      <c r="AX234" s="14" t="s">
        <v>86</v>
      </c>
      <c r="AY234" s="256" t="s">
        <v>150</v>
      </c>
    </row>
    <row r="235" s="2" customFormat="1" ht="37.8" customHeight="1">
      <c r="A235" s="38"/>
      <c r="B235" s="39"/>
      <c r="C235" s="217" t="s">
        <v>491</v>
      </c>
      <c r="D235" s="217" t="s">
        <v>153</v>
      </c>
      <c r="E235" s="218" t="s">
        <v>1412</v>
      </c>
      <c r="F235" s="219" t="s">
        <v>1413</v>
      </c>
      <c r="G235" s="220" t="s">
        <v>218</v>
      </c>
      <c r="H235" s="221">
        <v>13.75</v>
      </c>
      <c r="I235" s="222"/>
      <c r="J235" s="223">
        <f>ROUND(I235*H235,2)</f>
        <v>0</v>
      </c>
      <c r="K235" s="219" t="s">
        <v>157</v>
      </c>
      <c r="L235" s="44"/>
      <c r="M235" s="224" t="s">
        <v>1</v>
      </c>
      <c r="N235" s="225" t="s">
        <v>43</v>
      </c>
      <c r="O235" s="91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6">
        <f>S235*H235</f>
        <v>0</v>
      </c>
      <c r="U235" s="227" t="s">
        <v>1</v>
      </c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8" t="s">
        <v>560</v>
      </c>
      <c r="AT235" s="228" t="s">
        <v>153</v>
      </c>
      <c r="AU235" s="228" t="s">
        <v>88</v>
      </c>
      <c r="AY235" s="17" t="s">
        <v>150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7" t="s">
        <v>86</v>
      </c>
      <c r="BK235" s="229">
        <f>ROUND(I235*H235,2)</f>
        <v>0</v>
      </c>
      <c r="BL235" s="17" t="s">
        <v>560</v>
      </c>
      <c r="BM235" s="228" t="s">
        <v>1414</v>
      </c>
    </row>
    <row r="236" s="14" customFormat="1">
      <c r="A236" s="14"/>
      <c r="B236" s="246"/>
      <c r="C236" s="247"/>
      <c r="D236" s="237" t="s">
        <v>220</v>
      </c>
      <c r="E236" s="248" t="s">
        <v>1</v>
      </c>
      <c r="F236" s="249" t="s">
        <v>1415</v>
      </c>
      <c r="G236" s="247"/>
      <c r="H236" s="250">
        <v>13.75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4"/>
      <c r="U236" s="255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220</v>
      </c>
      <c r="AU236" s="256" t="s">
        <v>88</v>
      </c>
      <c r="AV236" s="14" t="s">
        <v>88</v>
      </c>
      <c r="AW236" s="14" t="s">
        <v>34</v>
      </c>
      <c r="AX236" s="14" t="s">
        <v>86</v>
      </c>
      <c r="AY236" s="256" t="s">
        <v>150</v>
      </c>
    </row>
    <row r="237" s="2" customFormat="1" ht="33" customHeight="1">
      <c r="A237" s="38"/>
      <c r="B237" s="39"/>
      <c r="C237" s="217" t="s">
        <v>498</v>
      </c>
      <c r="D237" s="217" t="s">
        <v>153</v>
      </c>
      <c r="E237" s="218" t="s">
        <v>1416</v>
      </c>
      <c r="F237" s="219" t="s">
        <v>1417</v>
      </c>
      <c r="G237" s="220" t="s">
        <v>218</v>
      </c>
      <c r="H237" s="221">
        <v>14.5</v>
      </c>
      <c r="I237" s="222"/>
      <c r="J237" s="223">
        <f>ROUND(I237*H237,2)</f>
        <v>0</v>
      </c>
      <c r="K237" s="219" t="s">
        <v>157</v>
      </c>
      <c r="L237" s="44"/>
      <c r="M237" s="224" t="s">
        <v>1</v>
      </c>
      <c r="N237" s="225" t="s">
        <v>43</v>
      </c>
      <c r="O237" s="91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6">
        <f>S237*H237</f>
        <v>0</v>
      </c>
      <c r="U237" s="227" t="s">
        <v>1</v>
      </c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8" t="s">
        <v>560</v>
      </c>
      <c r="AT237" s="228" t="s">
        <v>153</v>
      </c>
      <c r="AU237" s="228" t="s">
        <v>88</v>
      </c>
      <c r="AY237" s="17" t="s">
        <v>150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7" t="s">
        <v>86</v>
      </c>
      <c r="BK237" s="229">
        <f>ROUND(I237*H237,2)</f>
        <v>0</v>
      </c>
      <c r="BL237" s="17" t="s">
        <v>560</v>
      </c>
      <c r="BM237" s="228" t="s">
        <v>1418</v>
      </c>
    </row>
    <row r="238" s="14" customFormat="1">
      <c r="A238" s="14"/>
      <c r="B238" s="246"/>
      <c r="C238" s="247"/>
      <c r="D238" s="237" t="s">
        <v>220</v>
      </c>
      <c r="E238" s="248" t="s">
        <v>1</v>
      </c>
      <c r="F238" s="249" t="s">
        <v>1419</v>
      </c>
      <c r="G238" s="247"/>
      <c r="H238" s="250">
        <v>14.5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4"/>
      <c r="U238" s="255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220</v>
      </c>
      <c r="AU238" s="256" t="s">
        <v>88</v>
      </c>
      <c r="AV238" s="14" t="s">
        <v>88</v>
      </c>
      <c r="AW238" s="14" t="s">
        <v>34</v>
      </c>
      <c r="AX238" s="14" t="s">
        <v>86</v>
      </c>
      <c r="AY238" s="256" t="s">
        <v>150</v>
      </c>
    </row>
    <row r="239" s="2" customFormat="1" ht="37.8" customHeight="1">
      <c r="A239" s="38"/>
      <c r="B239" s="39"/>
      <c r="C239" s="217" t="s">
        <v>503</v>
      </c>
      <c r="D239" s="217" t="s">
        <v>153</v>
      </c>
      <c r="E239" s="218" t="s">
        <v>1420</v>
      </c>
      <c r="F239" s="219" t="s">
        <v>1421</v>
      </c>
      <c r="G239" s="220" t="s">
        <v>218</v>
      </c>
      <c r="H239" s="221">
        <v>0.75</v>
      </c>
      <c r="I239" s="222"/>
      <c r="J239" s="223">
        <f>ROUND(I239*H239,2)</f>
        <v>0</v>
      </c>
      <c r="K239" s="219" t="s">
        <v>157</v>
      </c>
      <c r="L239" s="44"/>
      <c r="M239" s="224" t="s">
        <v>1</v>
      </c>
      <c r="N239" s="225" t="s">
        <v>43</v>
      </c>
      <c r="O239" s="91"/>
      <c r="P239" s="226">
        <f>O239*H239</f>
        <v>0</v>
      </c>
      <c r="Q239" s="226">
        <v>0.084250000000000005</v>
      </c>
      <c r="R239" s="226">
        <f>Q239*H239</f>
        <v>0.063187500000000008</v>
      </c>
      <c r="S239" s="226">
        <v>0</v>
      </c>
      <c r="T239" s="226">
        <f>S239*H239</f>
        <v>0</v>
      </c>
      <c r="U239" s="227" t="s">
        <v>1</v>
      </c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8" t="s">
        <v>560</v>
      </c>
      <c r="AT239" s="228" t="s">
        <v>153</v>
      </c>
      <c r="AU239" s="228" t="s">
        <v>88</v>
      </c>
      <c r="AY239" s="17" t="s">
        <v>150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7" t="s">
        <v>86</v>
      </c>
      <c r="BK239" s="229">
        <f>ROUND(I239*H239,2)</f>
        <v>0</v>
      </c>
      <c r="BL239" s="17" t="s">
        <v>560</v>
      </c>
      <c r="BM239" s="228" t="s">
        <v>1422</v>
      </c>
    </row>
    <row r="240" s="14" customFormat="1">
      <c r="A240" s="14"/>
      <c r="B240" s="246"/>
      <c r="C240" s="247"/>
      <c r="D240" s="237" t="s">
        <v>220</v>
      </c>
      <c r="E240" s="248" t="s">
        <v>1</v>
      </c>
      <c r="F240" s="249" t="s">
        <v>1423</v>
      </c>
      <c r="G240" s="247"/>
      <c r="H240" s="250">
        <v>0.75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4"/>
      <c r="U240" s="255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220</v>
      </c>
      <c r="AU240" s="256" t="s">
        <v>88</v>
      </c>
      <c r="AV240" s="14" t="s">
        <v>88</v>
      </c>
      <c r="AW240" s="14" t="s">
        <v>34</v>
      </c>
      <c r="AX240" s="14" t="s">
        <v>86</v>
      </c>
      <c r="AY240" s="256" t="s">
        <v>150</v>
      </c>
    </row>
    <row r="241" s="2" customFormat="1" ht="37.8" customHeight="1">
      <c r="A241" s="38"/>
      <c r="B241" s="39"/>
      <c r="C241" s="217" t="s">
        <v>509</v>
      </c>
      <c r="D241" s="217" t="s">
        <v>153</v>
      </c>
      <c r="E241" s="218" t="s">
        <v>1424</v>
      </c>
      <c r="F241" s="219" t="s">
        <v>1425</v>
      </c>
      <c r="G241" s="220" t="s">
        <v>218</v>
      </c>
      <c r="H241" s="221">
        <v>14.5</v>
      </c>
      <c r="I241" s="222"/>
      <c r="J241" s="223">
        <f>ROUND(I241*H241,2)</f>
        <v>0</v>
      </c>
      <c r="K241" s="219" t="s">
        <v>157</v>
      </c>
      <c r="L241" s="44"/>
      <c r="M241" s="224" t="s">
        <v>1</v>
      </c>
      <c r="N241" s="225" t="s">
        <v>43</v>
      </c>
      <c r="O241" s="91"/>
      <c r="P241" s="226">
        <f>O241*H241</f>
        <v>0</v>
      </c>
      <c r="Q241" s="226">
        <v>0</v>
      </c>
      <c r="R241" s="226">
        <f>Q241*H241</f>
        <v>0</v>
      </c>
      <c r="S241" s="226">
        <v>0.44</v>
      </c>
      <c r="T241" s="226">
        <f>S241*H241</f>
        <v>6.3799999999999999</v>
      </c>
      <c r="U241" s="227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8" t="s">
        <v>560</v>
      </c>
      <c r="AT241" s="228" t="s">
        <v>153</v>
      </c>
      <c r="AU241" s="228" t="s">
        <v>88</v>
      </c>
      <c r="AY241" s="17" t="s">
        <v>150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7" t="s">
        <v>86</v>
      </c>
      <c r="BK241" s="229">
        <f>ROUND(I241*H241,2)</f>
        <v>0</v>
      </c>
      <c r="BL241" s="17" t="s">
        <v>560</v>
      </c>
      <c r="BM241" s="228" t="s">
        <v>1426</v>
      </c>
    </row>
    <row r="242" s="14" customFormat="1">
      <c r="A242" s="14"/>
      <c r="B242" s="246"/>
      <c r="C242" s="247"/>
      <c r="D242" s="237" t="s">
        <v>220</v>
      </c>
      <c r="E242" s="248" t="s">
        <v>1</v>
      </c>
      <c r="F242" s="249" t="s">
        <v>1419</v>
      </c>
      <c r="G242" s="247"/>
      <c r="H242" s="250">
        <v>14.5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4"/>
      <c r="U242" s="255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220</v>
      </c>
      <c r="AU242" s="256" t="s">
        <v>88</v>
      </c>
      <c r="AV242" s="14" t="s">
        <v>88</v>
      </c>
      <c r="AW242" s="14" t="s">
        <v>34</v>
      </c>
      <c r="AX242" s="14" t="s">
        <v>86</v>
      </c>
      <c r="AY242" s="256" t="s">
        <v>150</v>
      </c>
    </row>
    <row r="243" s="2" customFormat="1" ht="37.8" customHeight="1">
      <c r="A243" s="38"/>
      <c r="B243" s="39"/>
      <c r="C243" s="217" t="s">
        <v>515</v>
      </c>
      <c r="D243" s="217" t="s">
        <v>153</v>
      </c>
      <c r="E243" s="218" t="s">
        <v>1427</v>
      </c>
      <c r="F243" s="219" t="s">
        <v>1428</v>
      </c>
      <c r="G243" s="220" t="s">
        <v>218</v>
      </c>
      <c r="H243" s="221">
        <v>1.5</v>
      </c>
      <c r="I243" s="222"/>
      <c r="J243" s="223">
        <f>ROUND(I243*H243,2)</f>
        <v>0</v>
      </c>
      <c r="K243" s="219" t="s">
        <v>157</v>
      </c>
      <c r="L243" s="44"/>
      <c r="M243" s="224" t="s">
        <v>1</v>
      </c>
      <c r="N243" s="225" t="s">
        <v>43</v>
      </c>
      <c r="O243" s="91"/>
      <c r="P243" s="226">
        <f>O243*H243</f>
        <v>0</v>
      </c>
      <c r="Q243" s="226">
        <v>0</v>
      </c>
      <c r="R243" s="226">
        <f>Q243*H243</f>
        <v>0</v>
      </c>
      <c r="S243" s="226">
        <v>0.625</v>
      </c>
      <c r="T243" s="226">
        <f>S243*H243</f>
        <v>0.9375</v>
      </c>
      <c r="U243" s="227" t="s">
        <v>1</v>
      </c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8" t="s">
        <v>560</v>
      </c>
      <c r="AT243" s="228" t="s">
        <v>153</v>
      </c>
      <c r="AU243" s="228" t="s">
        <v>88</v>
      </c>
      <c r="AY243" s="17" t="s">
        <v>150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7" t="s">
        <v>86</v>
      </c>
      <c r="BK243" s="229">
        <f>ROUND(I243*H243,2)</f>
        <v>0</v>
      </c>
      <c r="BL243" s="17" t="s">
        <v>560</v>
      </c>
      <c r="BM243" s="228" t="s">
        <v>1429</v>
      </c>
    </row>
    <row r="244" s="14" customFormat="1">
      <c r="A244" s="14"/>
      <c r="B244" s="246"/>
      <c r="C244" s="247"/>
      <c r="D244" s="237" t="s">
        <v>220</v>
      </c>
      <c r="E244" s="248" t="s">
        <v>1</v>
      </c>
      <c r="F244" s="249" t="s">
        <v>1430</v>
      </c>
      <c r="G244" s="247"/>
      <c r="H244" s="250">
        <v>1.5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4"/>
      <c r="U244" s="255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220</v>
      </c>
      <c r="AU244" s="256" t="s">
        <v>88</v>
      </c>
      <c r="AV244" s="14" t="s">
        <v>88</v>
      </c>
      <c r="AW244" s="14" t="s">
        <v>34</v>
      </c>
      <c r="AX244" s="14" t="s">
        <v>86</v>
      </c>
      <c r="AY244" s="256" t="s">
        <v>150</v>
      </c>
    </row>
    <row r="245" s="2" customFormat="1" ht="24.15" customHeight="1">
      <c r="A245" s="38"/>
      <c r="B245" s="39"/>
      <c r="C245" s="217" t="s">
        <v>520</v>
      </c>
      <c r="D245" s="217" t="s">
        <v>153</v>
      </c>
      <c r="E245" s="218" t="s">
        <v>1431</v>
      </c>
      <c r="F245" s="219" t="s">
        <v>1432</v>
      </c>
      <c r="G245" s="220" t="s">
        <v>218</v>
      </c>
      <c r="H245" s="221">
        <v>2.0499999999999998</v>
      </c>
      <c r="I245" s="222"/>
      <c r="J245" s="223">
        <f>ROUND(I245*H245,2)</f>
        <v>0</v>
      </c>
      <c r="K245" s="219" t="s">
        <v>157</v>
      </c>
      <c r="L245" s="44"/>
      <c r="M245" s="224" t="s">
        <v>1</v>
      </c>
      <c r="N245" s="225" t="s">
        <v>43</v>
      </c>
      <c r="O245" s="91"/>
      <c r="P245" s="226">
        <f>O245*H245</f>
        <v>0</v>
      </c>
      <c r="Q245" s="226">
        <v>0</v>
      </c>
      <c r="R245" s="226">
        <f>Q245*H245</f>
        <v>0</v>
      </c>
      <c r="S245" s="226">
        <v>0.098000000000000004</v>
      </c>
      <c r="T245" s="226">
        <f>S245*H245</f>
        <v>0.2009</v>
      </c>
      <c r="U245" s="227" t="s">
        <v>1</v>
      </c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8" t="s">
        <v>560</v>
      </c>
      <c r="AT245" s="228" t="s">
        <v>153</v>
      </c>
      <c r="AU245" s="228" t="s">
        <v>88</v>
      </c>
      <c r="AY245" s="17" t="s">
        <v>150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7" t="s">
        <v>86</v>
      </c>
      <c r="BK245" s="229">
        <f>ROUND(I245*H245,2)</f>
        <v>0</v>
      </c>
      <c r="BL245" s="17" t="s">
        <v>560</v>
      </c>
      <c r="BM245" s="228" t="s">
        <v>1433</v>
      </c>
    </row>
    <row r="246" s="14" customFormat="1">
      <c r="A246" s="14"/>
      <c r="B246" s="246"/>
      <c r="C246" s="247"/>
      <c r="D246" s="237" t="s">
        <v>220</v>
      </c>
      <c r="E246" s="248" t="s">
        <v>1</v>
      </c>
      <c r="F246" s="249" t="s">
        <v>1434</v>
      </c>
      <c r="G246" s="247"/>
      <c r="H246" s="250">
        <v>2.0499999999999998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4"/>
      <c r="U246" s="255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220</v>
      </c>
      <c r="AU246" s="256" t="s">
        <v>88</v>
      </c>
      <c r="AV246" s="14" t="s">
        <v>88</v>
      </c>
      <c r="AW246" s="14" t="s">
        <v>34</v>
      </c>
      <c r="AX246" s="14" t="s">
        <v>86</v>
      </c>
      <c r="AY246" s="256" t="s">
        <v>150</v>
      </c>
    </row>
    <row r="247" s="2" customFormat="1" ht="33" customHeight="1">
      <c r="A247" s="38"/>
      <c r="B247" s="39"/>
      <c r="C247" s="217" t="s">
        <v>523</v>
      </c>
      <c r="D247" s="217" t="s">
        <v>153</v>
      </c>
      <c r="E247" s="218" t="s">
        <v>1435</v>
      </c>
      <c r="F247" s="219" t="s">
        <v>1436</v>
      </c>
      <c r="G247" s="220" t="s">
        <v>218</v>
      </c>
      <c r="H247" s="221">
        <v>9</v>
      </c>
      <c r="I247" s="222"/>
      <c r="J247" s="223">
        <f>ROUND(I247*H247,2)</f>
        <v>0</v>
      </c>
      <c r="K247" s="219" t="s">
        <v>157</v>
      </c>
      <c r="L247" s="44"/>
      <c r="M247" s="224" t="s">
        <v>1</v>
      </c>
      <c r="N247" s="225" t="s">
        <v>43</v>
      </c>
      <c r="O247" s="91"/>
      <c r="P247" s="226">
        <f>O247*H247</f>
        <v>0</v>
      </c>
      <c r="Q247" s="226">
        <v>0</v>
      </c>
      <c r="R247" s="226">
        <f>Q247*H247</f>
        <v>0</v>
      </c>
      <c r="S247" s="226">
        <v>0.255</v>
      </c>
      <c r="T247" s="226">
        <f>S247*H247</f>
        <v>2.2949999999999999</v>
      </c>
      <c r="U247" s="227" t="s">
        <v>1</v>
      </c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8" t="s">
        <v>560</v>
      </c>
      <c r="AT247" s="228" t="s">
        <v>153</v>
      </c>
      <c r="AU247" s="228" t="s">
        <v>88</v>
      </c>
      <c r="AY247" s="17" t="s">
        <v>150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7" t="s">
        <v>86</v>
      </c>
      <c r="BK247" s="229">
        <f>ROUND(I247*H247,2)</f>
        <v>0</v>
      </c>
      <c r="BL247" s="17" t="s">
        <v>560</v>
      </c>
      <c r="BM247" s="228" t="s">
        <v>1437</v>
      </c>
    </row>
    <row r="248" s="14" customFormat="1">
      <c r="A248" s="14"/>
      <c r="B248" s="246"/>
      <c r="C248" s="247"/>
      <c r="D248" s="237" t="s">
        <v>220</v>
      </c>
      <c r="E248" s="248" t="s">
        <v>1</v>
      </c>
      <c r="F248" s="249" t="s">
        <v>1438</v>
      </c>
      <c r="G248" s="247"/>
      <c r="H248" s="250">
        <v>9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4"/>
      <c r="U248" s="255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220</v>
      </c>
      <c r="AU248" s="256" t="s">
        <v>88</v>
      </c>
      <c r="AV248" s="14" t="s">
        <v>88</v>
      </c>
      <c r="AW248" s="14" t="s">
        <v>34</v>
      </c>
      <c r="AX248" s="14" t="s">
        <v>86</v>
      </c>
      <c r="AY248" s="256" t="s">
        <v>150</v>
      </c>
    </row>
    <row r="249" s="2" customFormat="1" ht="24.15" customHeight="1">
      <c r="A249" s="38"/>
      <c r="B249" s="39"/>
      <c r="C249" s="217" t="s">
        <v>527</v>
      </c>
      <c r="D249" s="217" t="s">
        <v>153</v>
      </c>
      <c r="E249" s="218" t="s">
        <v>1439</v>
      </c>
      <c r="F249" s="219" t="s">
        <v>1440</v>
      </c>
      <c r="G249" s="220" t="s">
        <v>218</v>
      </c>
      <c r="H249" s="221">
        <v>1.25</v>
      </c>
      <c r="I249" s="222"/>
      <c r="J249" s="223">
        <f>ROUND(I249*H249,2)</f>
        <v>0</v>
      </c>
      <c r="K249" s="219" t="s">
        <v>157</v>
      </c>
      <c r="L249" s="44"/>
      <c r="M249" s="224" t="s">
        <v>1</v>
      </c>
      <c r="N249" s="225" t="s">
        <v>43</v>
      </c>
      <c r="O249" s="91"/>
      <c r="P249" s="226">
        <f>O249*H249</f>
        <v>0</v>
      </c>
      <c r="Q249" s="226">
        <v>0</v>
      </c>
      <c r="R249" s="226">
        <f>Q249*H249</f>
        <v>0</v>
      </c>
      <c r="S249" s="226">
        <v>0.29499999999999998</v>
      </c>
      <c r="T249" s="226">
        <f>S249*H249</f>
        <v>0.36874999999999997</v>
      </c>
      <c r="U249" s="227" t="s">
        <v>1</v>
      </c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8" t="s">
        <v>560</v>
      </c>
      <c r="AT249" s="228" t="s">
        <v>153</v>
      </c>
      <c r="AU249" s="228" t="s">
        <v>88</v>
      </c>
      <c r="AY249" s="17" t="s">
        <v>150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7" t="s">
        <v>86</v>
      </c>
      <c r="BK249" s="229">
        <f>ROUND(I249*H249,2)</f>
        <v>0</v>
      </c>
      <c r="BL249" s="17" t="s">
        <v>560</v>
      </c>
      <c r="BM249" s="228" t="s">
        <v>1441</v>
      </c>
    </row>
    <row r="250" s="14" customFormat="1">
      <c r="A250" s="14"/>
      <c r="B250" s="246"/>
      <c r="C250" s="247"/>
      <c r="D250" s="237" t="s">
        <v>220</v>
      </c>
      <c r="E250" s="248" t="s">
        <v>1</v>
      </c>
      <c r="F250" s="249" t="s">
        <v>1442</v>
      </c>
      <c r="G250" s="247"/>
      <c r="H250" s="250">
        <v>1.25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4"/>
      <c r="U250" s="255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220</v>
      </c>
      <c r="AU250" s="256" t="s">
        <v>88</v>
      </c>
      <c r="AV250" s="14" t="s">
        <v>88</v>
      </c>
      <c r="AW250" s="14" t="s">
        <v>34</v>
      </c>
      <c r="AX250" s="14" t="s">
        <v>86</v>
      </c>
      <c r="AY250" s="256" t="s">
        <v>150</v>
      </c>
    </row>
    <row r="251" s="2" customFormat="1" ht="37.8" customHeight="1">
      <c r="A251" s="38"/>
      <c r="B251" s="39"/>
      <c r="C251" s="217" t="s">
        <v>531</v>
      </c>
      <c r="D251" s="217" t="s">
        <v>153</v>
      </c>
      <c r="E251" s="218" t="s">
        <v>1443</v>
      </c>
      <c r="F251" s="219" t="s">
        <v>1444</v>
      </c>
      <c r="G251" s="220" t="s">
        <v>253</v>
      </c>
      <c r="H251" s="221">
        <v>28</v>
      </c>
      <c r="I251" s="222"/>
      <c r="J251" s="223">
        <f>ROUND(I251*H251,2)</f>
        <v>0</v>
      </c>
      <c r="K251" s="219" t="s">
        <v>157</v>
      </c>
      <c r="L251" s="44"/>
      <c r="M251" s="224" t="s">
        <v>1</v>
      </c>
      <c r="N251" s="225" t="s">
        <v>43</v>
      </c>
      <c r="O251" s="91"/>
      <c r="P251" s="226">
        <f>O251*H251</f>
        <v>0</v>
      </c>
      <c r="Q251" s="226">
        <v>0</v>
      </c>
      <c r="R251" s="226">
        <f>Q251*H251</f>
        <v>0</v>
      </c>
      <c r="S251" s="226">
        <v>0.10000000000000001</v>
      </c>
      <c r="T251" s="226">
        <f>S251*H251</f>
        <v>2.8000000000000003</v>
      </c>
      <c r="U251" s="227" t="s">
        <v>1</v>
      </c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8" t="s">
        <v>560</v>
      </c>
      <c r="AT251" s="228" t="s">
        <v>153</v>
      </c>
      <c r="AU251" s="228" t="s">
        <v>88</v>
      </c>
      <c r="AY251" s="17" t="s">
        <v>150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7" t="s">
        <v>86</v>
      </c>
      <c r="BK251" s="229">
        <f>ROUND(I251*H251,2)</f>
        <v>0</v>
      </c>
      <c r="BL251" s="17" t="s">
        <v>560</v>
      </c>
      <c r="BM251" s="228" t="s">
        <v>1445</v>
      </c>
    </row>
    <row r="252" s="2" customFormat="1" ht="33" customHeight="1">
      <c r="A252" s="38"/>
      <c r="B252" s="39"/>
      <c r="C252" s="217" t="s">
        <v>536</v>
      </c>
      <c r="D252" s="217" t="s">
        <v>153</v>
      </c>
      <c r="E252" s="218" t="s">
        <v>1446</v>
      </c>
      <c r="F252" s="219" t="s">
        <v>1447</v>
      </c>
      <c r="G252" s="220" t="s">
        <v>253</v>
      </c>
      <c r="H252" s="221">
        <v>3</v>
      </c>
      <c r="I252" s="222"/>
      <c r="J252" s="223">
        <f>ROUND(I252*H252,2)</f>
        <v>0</v>
      </c>
      <c r="K252" s="219" t="s">
        <v>157</v>
      </c>
      <c r="L252" s="44"/>
      <c r="M252" s="224" t="s">
        <v>1</v>
      </c>
      <c r="N252" s="225" t="s">
        <v>43</v>
      </c>
      <c r="O252" s="91"/>
      <c r="P252" s="226">
        <f>O252*H252</f>
        <v>0</v>
      </c>
      <c r="Q252" s="226">
        <v>0</v>
      </c>
      <c r="R252" s="226">
        <f>Q252*H252</f>
        <v>0</v>
      </c>
      <c r="S252" s="226">
        <v>0.125</v>
      </c>
      <c r="T252" s="226">
        <f>S252*H252</f>
        <v>0.375</v>
      </c>
      <c r="U252" s="227" t="s">
        <v>1</v>
      </c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8" t="s">
        <v>560</v>
      </c>
      <c r="AT252" s="228" t="s">
        <v>153</v>
      </c>
      <c r="AU252" s="228" t="s">
        <v>88</v>
      </c>
      <c r="AY252" s="17" t="s">
        <v>150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7" t="s">
        <v>86</v>
      </c>
      <c r="BK252" s="229">
        <f>ROUND(I252*H252,2)</f>
        <v>0</v>
      </c>
      <c r="BL252" s="17" t="s">
        <v>560</v>
      </c>
      <c r="BM252" s="228" t="s">
        <v>1448</v>
      </c>
    </row>
    <row r="253" s="2" customFormat="1" ht="24.15" customHeight="1">
      <c r="A253" s="38"/>
      <c r="B253" s="39"/>
      <c r="C253" s="217" t="s">
        <v>541</v>
      </c>
      <c r="D253" s="217" t="s">
        <v>153</v>
      </c>
      <c r="E253" s="218" t="s">
        <v>1449</v>
      </c>
      <c r="F253" s="219" t="s">
        <v>1450</v>
      </c>
      <c r="G253" s="220" t="s">
        <v>253</v>
      </c>
      <c r="H253" s="221">
        <v>8.1999999999999993</v>
      </c>
      <c r="I253" s="222"/>
      <c r="J253" s="223">
        <f>ROUND(I253*H253,2)</f>
        <v>0</v>
      </c>
      <c r="K253" s="219" t="s">
        <v>157</v>
      </c>
      <c r="L253" s="44"/>
      <c r="M253" s="224" t="s">
        <v>1</v>
      </c>
      <c r="N253" s="225" t="s">
        <v>43</v>
      </c>
      <c r="O253" s="91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6">
        <f>S253*H253</f>
        <v>0</v>
      </c>
      <c r="U253" s="227" t="s">
        <v>1</v>
      </c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8" t="s">
        <v>560</v>
      </c>
      <c r="AT253" s="228" t="s">
        <v>153</v>
      </c>
      <c r="AU253" s="228" t="s">
        <v>88</v>
      </c>
      <c r="AY253" s="17" t="s">
        <v>150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7" t="s">
        <v>86</v>
      </c>
      <c r="BK253" s="229">
        <f>ROUND(I253*H253,2)</f>
        <v>0</v>
      </c>
      <c r="BL253" s="17" t="s">
        <v>560</v>
      </c>
      <c r="BM253" s="228" t="s">
        <v>1451</v>
      </c>
    </row>
    <row r="254" s="14" customFormat="1">
      <c r="A254" s="14"/>
      <c r="B254" s="246"/>
      <c r="C254" s="247"/>
      <c r="D254" s="237" t="s">
        <v>220</v>
      </c>
      <c r="E254" s="248" t="s">
        <v>1</v>
      </c>
      <c r="F254" s="249" t="s">
        <v>1452</v>
      </c>
      <c r="G254" s="247"/>
      <c r="H254" s="250">
        <v>8.1999999999999993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4"/>
      <c r="U254" s="255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220</v>
      </c>
      <c r="AU254" s="256" t="s">
        <v>88</v>
      </c>
      <c r="AV254" s="14" t="s">
        <v>88</v>
      </c>
      <c r="AW254" s="14" t="s">
        <v>34</v>
      </c>
      <c r="AX254" s="14" t="s">
        <v>86</v>
      </c>
      <c r="AY254" s="256" t="s">
        <v>150</v>
      </c>
    </row>
    <row r="255" s="2" customFormat="1" ht="24.15" customHeight="1">
      <c r="A255" s="38"/>
      <c r="B255" s="39"/>
      <c r="C255" s="217" t="s">
        <v>546</v>
      </c>
      <c r="D255" s="217" t="s">
        <v>153</v>
      </c>
      <c r="E255" s="218" t="s">
        <v>1208</v>
      </c>
      <c r="F255" s="219" t="s">
        <v>1209</v>
      </c>
      <c r="G255" s="220" t="s">
        <v>388</v>
      </c>
      <c r="H255" s="221">
        <v>6.609</v>
      </c>
      <c r="I255" s="222"/>
      <c r="J255" s="223">
        <f>ROUND(I255*H255,2)</f>
        <v>0</v>
      </c>
      <c r="K255" s="219" t="s">
        <v>157</v>
      </c>
      <c r="L255" s="44"/>
      <c r="M255" s="224" t="s">
        <v>1</v>
      </c>
      <c r="N255" s="225" t="s">
        <v>43</v>
      </c>
      <c r="O255" s="91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6">
        <f>S255*H255</f>
        <v>0</v>
      </c>
      <c r="U255" s="227" t="s">
        <v>1</v>
      </c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8" t="s">
        <v>167</v>
      </c>
      <c r="AT255" s="228" t="s">
        <v>153</v>
      </c>
      <c r="AU255" s="228" t="s">
        <v>88</v>
      </c>
      <c r="AY255" s="17" t="s">
        <v>150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7" t="s">
        <v>86</v>
      </c>
      <c r="BK255" s="229">
        <f>ROUND(I255*H255,2)</f>
        <v>0</v>
      </c>
      <c r="BL255" s="17" t="s">
        <v>167</v>
      </c>
      <c r="BM255" s="228" t="s">
        <v>1453</v>
      </c>
    </row>
    <row r="256" s="2" customFormat="1" ht="24.15" customHeight="1">
      <c r="A256" s="38"/>
      <c r="B256" s="39"/>
      <c r="C256" s="217" t="s">
        <v>551</v>
      </c>
      <c r="D256" s="217" t="s">
        <v>153</v>
      </c>
      <c r="E256" s="218" t="s">
        <v>1454</v>
      </c>
      <c r="F256" s="219" t="s">
        <v>1455</v>
      </c>
      <c r="G256" s="220" t="s">
        <v>388</v>
      </c>
      <c r="H256" s="221">
        <v>6.609</v>
      </c>
      <c r="I256" s="222"/>
      <c r="J256" s="223">
        <f>ROUND(I256*H256,2)</f>
        <v>0</v>
      </c>
      <c r="K256" s="219" t="s">
        <v>157</v>
      </c>
      <c r="L256" s="44"/>
      <c r="M256" s="224" t="s">
        <v>1</v>
      </c>
      <c r="N256" s="225" t="s">
        <v>43</v>
      </c>
      <c r="O256" s="91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6">
        <f>S256*H256</f>
        <v>0</v>
      </c>
      <c r="U256" s="227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8" t="s">
        <v>560</v>
      </c>
      <c r="AT256" s="228" t="s">
        <v>153</v>
      </c>
      <c r="AU256" s="228" t="s">
        <v>88</v>
      </c>
      <c r="AY256" s="17" t="s">
        <v>150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7" t="s">
        <v>86</v>
      </c>
      <c r="BK256" s="229">
        <f>ROUND(I256*H256,2)</f>
        <v>0</v>
      </c>
      <c r="BL256" s="17" t="s">
        <v>560</v>
      </c>
      <c r="BM256" s="228" t="s">
        <v>1456</v>
      </c>
    </row>
    <row r="257" s="2" customFormat="1" ht="24.15" customHeight="1">
      <c r="A257" s="38"/>
      <c r="B257" s="39"/>
      <c r="C257" s="217" t="s">
        <v>556</v>
      </c>
      <c r="D257" s="217" t="s">
        <v>153</v>
      </c>
      <c r="E257" s="218" t="s">
        <v>1457</v>
      </c>
      <c r="F257" s="219" t="s">
        <v>1458</v>
      </c>
      <c r="G257" s="220" t="s">
        <v>388</v>
      </c>
      <c r="H257" s="221">
        <v>191.661</v>
      </c>
      <c r="I257" s="222"/>
      <c r="J257" s="223">
        <f>ROUND(I257*H257,2)</f>
        <v>0</v>
      </c>
      <c r="K257" s="219" t="s">
        <v>157</v>
      </c>
      <c r="L257" s="44"/>
      <c r="M257" s="224" t="s">
        <v>1</v>
      </c>
      <c r="N257" s="225" t="s">
        <v>43</v>
      </c>
      <c r="O257" s="91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6">
        <f>S257*H257</f>
        <v>0</v>
      </c>
      <c r="U257" s="227" t="s">
        <v>1</v>
      </c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8" t="s">
        <v>560</v>
      </c>
      <c r="AT257" s="228" t="s">
        <v>153</v>
      </c>
      <c r="AU257" s="228" t="s">
        <v>88</v>
      </c>
      <c r="AY257" s="17" t="s">
        <v>150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7" t="s">
        <v>86</v>
      </c>
      <c r="BK257" s="229">
        <f>ROUND(I257*H257,2)</f>
        <v>0</v>
      </c>
      <c r="BL257" s="17" t="s">
        <v>560</v>
      </c>
      <c r="BM257" s="228" t="s">
        <v>1459</v>
      </c>
    </row>
    <row r="258" s="2" customFormat="1" ht="37.8" customHeight="1">
      <c r="A258" s="38"/>
      <c r="B258" s="39"/>
      <c r="C258" s="217" t="s">
        <v>560</v>
      </c>
      <c r="D258" s="217" t="s">
        <v>153</v>
      </c>
      <c r="E258" s="218" t="s">
        <v>1460</v>
      </c>
      <c r="F258" s="219" t="s">
        <v>1461</v>
      </c>
      <c r="G258" s="220" t="s">
        <v>388</v>
      </c>
      <c r="H258" s="221">
        <v>6.4080000000000004</v>
      </c>
      <c r="I258" s="222"/>
      <c r="J258" s="223">
        <f>ROUND(I258*H258,2)</f>
        <v>0</v>
      </c>
      <c r="K258" s="219" t="s">
        <v>157</v>
      </c>
      <c r="L258" s="44"/>
      <c r="M258" s="224" t="s">
        <v>1</v>
      </c>
      <c r="N258" s="225" t="s">
        <v>43</v>
      </c>
      <c r="O258" s="91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6">
        <f>S258*H258</f>
        <v>0</v>
      </c>
      <c r="U258" s="227" t="s">
        <v>1</v>
      </c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8" t="s">
        <v>560</v>
      </c>
      <c r="AT258" s="228" t="s">
        <v>153</v>
      </c>
      <c r="AU258" s="228" t="s">
        <v>88</v>
      </c>
      <c r="AY258" s="17" t="s">
        <v>150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7" t="s">
        <v>86</v>
      </c>
      <c r="BK258" s="229">
        <f>ROUND(I258*H258,2)</f>
        <v>0</v>
      </c>
      <c r="BL258" s="17" t="s">
        <v>560</v>
      </c>
      <c r="BM258" s="228" t="s">
        <v>1462</v>
      </c>
    </row>
    <row r="259" s="2" customFormat="1" ht="44.25" customHeight="1">
      <c r="A259" s="38"/>
      <c r="B259" s="39"/>
      <c r="C259" s="217" t="s">
        <v>566</v>
      </c>
      <c r="D259" s="217" t="s">
        <v>153</v>
      </c>
      <c r="E259" s="218" t="s">
        <v>1463</v>
      </c>
      <c r="F259" s="219" t="s">
        <v>1221</v>
      </c>
      <c r="G259" s="220" t="s">
        <v>388</v>
      </c>
      <c r="H259" s="221">
        <v>0.20100000000000001</v>
      </c>
      <c r="I259" s="222"/>
      <c r="J259" s="223">
        <f>ROUND(I259*H259,2)</f>
        <v>0</v>
      </c>
      <c r="K259" s="219" t="s">
        <v>157</v>
      </c>
      <c r="L259" s="44"/>
      <c r="M259" s="224" t="s">
        <v>1</v>
      </c>
      <c r="N259" s="225" t="s">
        <v>43</v>
      </c>
      <c r="O259" s="91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6">
        <f>S259*H259</f>
        <v>0</v>
      </c>
      <c r="U259" s="227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560</v>
      </c>
      <c r="AT259" s="228" t="s">
        <v>153</v>
      </c>
      <c r="AU259" s="228" t="s">
        <v>88</v>
      </c>
      <c r="AY259" s="17" t="s">
        <v>150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86</v>
      </c>
      <c r="BK259" s="229">
        <f>ROUND(I259*H259,2)</f>
        <v>0</v>
      </c>
      <c r="BL259" s="17" t="s">
        <v>560</v>
      </c>
      <c r="BM259" s="228" t="s">
        <v>1464</v>
      </c>
    </row>
    <row r="260" s="2" customFormat="1" ht="24.15" customHeight="1">
      <c r="A260" s="38"/>
      <c r="B260" s="39"/>
      <c r="C260" s="217" t="s">
        <v>571</v>
      </c>
      <c r="D260" s="217" t="s">
        <v>153</v>
      </c>
      <c r="E260" s="218" t="s">
        <v>1465</v>
      </c>
      <c r="F260" s="219" t="s">
        <v>1466</v>
      </c>
      <c r="G260" s="220" t="s">
        <v>388</v>
      </c>
      <c r="H260" s="221">
        <v>0.67100000000000004</v>
      </c>
      <c r="I260" s="222"/>
      <c r="J260" s="223">
        <f>ROUND(I260*H260,2)</f>
        <v>0</v>
      </c>
      <c r="K260" s="219" t="s">
        <v>157</v>
      </c>
      <c r="L260" s="44"/>
      <c r="M260" s="230" t="s">
        <v>1</v>
      </c>
      <c r="N260" s="231" t="s">
        <v>43</v>
      </c>
      <c r="O260" s="232"/>
      <c r="P260" s="233">
        <f>O260*H260</f>
        <v>0</v>
      </c>
      <c r="Q260" s="233">
        <v>0</v>
      </c>
      <c r="R260" s="233">
        <f>Q260*H260</f>
        <v>0</v>
      </c>
      <c r="S260" s="233">
        <v>0</v>
      </c>
      <c r="T260" s="233">
        <f>S260*H260</f>
        <v>0</v>
      </c>
      <c r="U260" s="234" t="s">
        <v>1</v>
      </c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8" t="s">
        <v>560</v>
      </c>
      <c r="AT260" s="228" t="s">
        <v>153</v>
      </c>
      <c r="AU260" s="228" t="s">
        <v>88</v>
      </c>
      <c r="AY260" s="17" t="s">
        <v>150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7" t="s">
        <v>86</v>
      </c>
      <c r="BK260" s="229">
        <f>ROUND(I260*H260,2)</f>
        <v>0</v>
      </c>
      <c r="BL260" s="17" t="s">
        <v>560</v>
      </c>
      <c r="BM260" s="228" t="s">
        <v>1467</v>
      </c>
    </row>
    <row r="261" s="2" customFormat="1" ht="6.96" customHeight="1">
      <c r="A261" s="38"/>
      <c r="B261" s="66"/>
      <c r="C261" s="67"/>
      <c r="D261" s="67"/>
      <c r="E261" s="67"/>
      <c r="F261" s="67"/>
      <c r="G261" s="67"/>
      <c r="H261" s="67"/>
      <c r="I261" s="67"/>
      <c r="J261" s="67"/>
      <c r="K261" s="67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boxUvOZ5qmp9fcXtXY9AL7tXTsrPrOCs0ohCKaRC/10qvAhGwreKFoxLs0BQRbQcBymlICXAaYnzpCp6C1qtqw==" hashValue="4pZgUY8xisjyeHV5Tc7zuOatc5jS+YaJgWoGVNc6yfH771GVGSsoX+buVDJ45tlkRmOAEZZuff0ppsp/RU7Uqg==" algorithmName="SHA-512" password="CC35"/>
  <autoFilter ref="C118:K26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ROUND((SUM(BE118:BE184)),  2)</f>
        <v>0</v>
      </c>
      <c r="G33" s="38"/>
      <c r="H33" s="38"/>
      <c r="I33" s="155">
        <v>0.20999999999999999</v>
      </c>
      <c r="J33" s="154">
        <f>ROUND(((SUM(BE118:BE184))*I33),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ROUND((SUM(BF118:BF184)),  2)</f>
        <v>0</v>
      </c>
      <c r="G34" s="38"/>
      <c r="H34" s="38"/>
      <c r="I34" s="155">
        <v>0.14999999999999999</v>
      </c>
      <c r="J34" s="154">
        <f>ROUND(((SUM(BF118:BF184))*I34),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ROUND((SUM(BG118:BG184)),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ROUND((SUM(BH118:BH184)),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ROUND((SUM(BI118:BI184)),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403 - Ochrana Cetin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1230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403 - Ochrana Cetin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135</v>
      </c>
      <c r="D117" s="194" t="s">
        <v>63</v>
      </c>
      <c r="E117" s="194" t="s">
        <v>59</v>
      </c>
      <c r="F117" s="194" t="s">
        <v>60</v>
      </c>
      <c r="G117" s="194" t="s">
        <v>136</v>
      </c>
      <c r="H117" s="194" t="s">
        <v>137</v>
      </c>
      <c r="I117" s="194" t="s">
        <v>138</v>
      </c>
      <c r="J117" s="194" t="s">
        <v>124</v>
      </c>
      <c r="K117" s="195" t="s">
        <v>139</v>
      </c>
      <c r="L117" s="196"/>
      <c r="M117" s="100" t="s">
        <v>1</v>
      </c>
      <c r="N117" s="101" t="s">
        <v>42</v>
      </c>
      <c r="O117" s="101" t="s">
        <v>140</v>
      </c>
      <c r="P117" s="101" t="s">
        <v>141</v>
      </c>
      <c r="Q117" s="101" t="s">
        <v>142</v>
      </c>
      <c r="R117" s="101" t="s">
        <v>143</v>
      </c>
      <c r="S117" s="101" t="s">
        <v>144</v>
      </c>
      <c r="T117" s="101" t="s">
        <v>145</v>
      </c>
      <c r="U117" s="102" t="s">
        <v>146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95.336048000000005</v>
      </c>
      <c r="S118" s="104"/>
      <c r="T118" s="199">
        <f>T119</f>
        <v>19.027920000000002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417</v>
      </c>
      <c r="F119" s="204" t="s">
        <v>1233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95.336048000000005</v>
      </c>
      <c r="S119" s="209"/>
      <c r="T119" s="210">
        <f>T120</f>
        <v>19.027920000000002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163</v>
      </c>
      <c r="AT119" s="213" t="s">
        <v>77</v>
      </c>
      <c r="AU119" s="213" t="s">
        <v>78</v>
      </c>
      <c r="AY119" s="212" t="s">
        <v>150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1346</v>
      </c>
      <c r="F120" s="215" t="s">
        <v>1347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SUM(P121:P184)</f>
        <v>0</v>
      </c>
      <c r="Q120" s="209"/>
      <c r="R120" s="210">
        <f>SUM(R121:R184)</f>
        <v>95.336048000000005</v>
      </c>
      <c r="S120" s="209"/>
      <c r="T120" s="210">
        <f>SUM(T121:T184)</f>
        <v>19.027920000000002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163</v>
      </c>
      <c r="AT120" s="213" t="s">
        <v>77</v>
      </c>
      <c r="AU120" s="213" t="s">
        <v>86</v>
      </c>
      <c r="AY120" s="212" t="s">
        <v>150</v>
      </c>
      <c r="BK120" s="214">
        <f>SUM(BK121:BK184)</f>
        <v>0</v>
      </c>
    </row>
    <row r="121" s="2" customFormat="1" ht="24.15" customHeight="1">
      <c r="A121" s="38"/>
      <c r="B121" s="39"/>
      <c r="C121" s="217" t="s">
        <v>86</v>
      </c>
      <c r="D121" s="217" t="s">
        <v>153</v>
      </c>
      <c r="E121" s="218" t="s">
        <v>1348</v>
      </c>
      <c r="F121" s="219" t="s">
        <v>1349</v>
      </c>
      <c r="G121" s="220" t="s">
        <v>1350</v>
      </c>
      <c r="H121" s="221">
        <v>0.22</v>
      </c>
      <c r="I121" s="222"/>
      <c r="J121" s="223">
        <f>ROUND(I121*H121,2)</f>
        <v>0</v>
      </c>
      <c r="K121" s="219" t="s">
        <v>157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0.0088000000000000005</v>
      </c>
      <c r="R121" s="226">
        <f>Q121*H121</f>
        <v>0.0019360000000000002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560</v>
      </c>
      <c r="AT121" s="228" t="s">
        <v>153</v>
      </c>
      <c r="AU121" s="228" t="s">
        <v>88</v>
      </c>
      <c r="AY121" s="17" t="s">
        <v>150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560</v>
      </c>
      <c r="BM121" s="228" t="s">
        <v>1469</v>
      </c>
    </row>
    <row r="122" s="2" customFormat="1" ht="21.75" customHeight="1">
      <c r="A122" s="38"/>
      <c r="B122" s="39"/>
      <c r="C122" s="217" t="s">
        <v>88</v>
      </c>
      <c r="D122" s="217" t="s">
        <v>153</v>
      </c>
      <c r="E122" s="218" t="s">
        <v>1352</v>
      </c>
      <c r="F122" s="219" t="s">
        <v>1353</v>
      </c>
      <c r="G122" s="220" t="s">
        <v>1350</v>
      </c>
      <c r="H122" s="221">
        <v>0.22</v>
      </c>
      <c r="I122" s="222"/>
      <c r="J122" s="223">
        <f>ROUND(I122*H122,2)</f>
        <v>0</v>
      </c>
      <c r="K122" s="219" t="s">
        <v>157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0.0099000000000000008</v>
      </c>
      <c r="R122" s="226">
        <f>Q122*H122</f>
        <v>0.0021780000000000002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560</v>
      </c>
      <c r="AT122" s="228" t="s">
        <v>153</v>
      </c>
      <c r="AU122" s="228" t="s">
        <v>88</v>
      </c>
      <c r="AY122" s="17" t="s">
        <v>150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560</v>
      </c>
      <c r="BM122" s="228" t="s">
        <v>1470</v>
      </c>
    </row>
    <row r="123" s="2" customFormat="1" ht="24.15" customHeight="1">
      <c r="A123" s="38"/>
      <c r="B123" s="39"/>
      <c r="C123" s="217" t="s">
        <v>163</v>
      </c>
      <c r="D123" s="217" t="s">
        <v>153</v>
      </c>
      <c r="E123" s="218" t="s">
        <v>1355</v>
      </c>
      <c r="F123" s="219" t="s">
        <v>1356</v>
      </c>
      <c r="G123" s="220" t="s">
        <v>218</v>
      </c>
      <c r="H123" s="221">
        <v>160.12000000000001</v>
      </c>
      <c r="I123" s="222"/>
      <c r="J123" s="223">
        <f>ROUND(I123*H123,2)</f>
        <v>0</v>
      </c>
      <c r="K123" s="219" t="s">
        <v>157</v>
      </c>
      <c r="L123" s="44"/>
      <c r="M123" s="224" t="s">
        <v>1</v>
      </c>
      <c r="N123" s="225" t="s">
        <v>43</v>
      </c>
      <c r="O123" s="91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6">
        <f>S123*H123</f>
        <v>0</v>
      </c>
      <c r="U123" s="22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560</v>
      </c>
      <c r="AT123" s="228" t="s">
        <v>153</v>
      </c>
      <c r="AU123" s="228" t="s">
        <v>88</v>
      </c>
      <c r="AY123" s="17" t="s">
        <v>150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560</v>
      </c>
      <c r="BM123" s="228" t="s">
        <v>1471</v>
      </c>
    </row>
    <row r="124" s="14" customFormat="1">
      <c r="A124" s="14"/>
      <c r="B124" s="246"/>
      <c r="C124" s="247"/>
      <c r="D124" s="237" t="s">
        <v>220</v>
      </c>
      <c r="E124" s="248" t="s">
        <v>1</v>
      </c>
      <c r="F124" s="249" t="s">
        <v>1472</v>
      </c>
      <c r="G124" s="247"/>
      <c r="H124" s="250">
        <v>160.12000000000001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4"/>
      <c r="U124" s="255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220</v>
      </c>
      <c r="AU124" s="256" t="s">
        <v>88</v>
      </c>
      <c r="AV124" s="14" t="s">
        <v>88</v>
      </c>
      <c r="AW124" s="14" t="s">
        <v>34</v>
      </c>
      <c r="AX124" s="14" t="s">
        <v>86</v>
      </c>
      <c r="AY124" s="256" t="s">
        <v>150</v>
      </c>
    </row>
    <row r="125" s="2" customFormat="1" ht="24.15" customHeight="1">
      <c r="A125" s="38"/>
      <c r="B125" s="39"/>
      <c r="C125" s="217" t="s">
        <v>167</v>
      </c>
      <c r="D125" s="217" t="s">
        <v>153</v>
      </c>
      <c r="E125" s="218" t="s">
        <v>1473</v>
      </c>
      <c r="F125" s="219" t="s">
        <v>1474</v>
      </c>
      <c r="G125" s="220" t="s">
        <v>253</v>
      </c>
      <c r="H125" s="221">
        <v>191</v>
      </c>
      <c r="I125" s="222"/>
      <c r="J125" s="223">
        <f>ROUND(I125*H125,2)</f>
        <v>0</v>
      </c>
      <c r="K125" s="219" t="s">
        <v>157</v>
      </c>
      <c r="L125" s="44"/>
      <c r="M125" s="224" t="s">
        <v>1</v>
      </c>
      <c r="N125" s="225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560</v>
      </c>
      <c r="AT125" s="228" t="s">
        <v>153</v>
      </c>
      <c r="AU125" s="228" t="s">
        <v>88</v>
      </c>
      <c r="AY125" s="17" t="s">
        <v>150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560</v>
      </c>
      <c r="BM125" s="228" t="s">
        <v>1475</v>
      </c>
    </row>
    <row r="126" s="14" customFormat="1">
      <c r="A126" s="14"/>
      <c r="B126" s="246"/>
      <c r="C126" s="247"/>
      <c r="D126" s="237" t="s">
        <v>220</v>
      </c>
      <c r="E126" s="248" t="s">
        <v>1</v>
      </c>
      <c r="F126" s="249" t="s">
        <v>1476</v>
      </c>
      <c r="G126" s="247"/>
      <c r="H126" s="250">
        <v>191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4"/>
      <c r="U126" s="255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220</v>
      </c>
      <c r="AU126" s="256" t="s">
        <v>88</v>
      </c>
      <c r="AV126" s="14" t="s">
        <v>88</v>
      </c>
      <c r="AW126" s="14" t="s">
        <v>34</v>
      </c>
      <c r="AX126" s="14" t="s">
        <v>86</v>
      </c>
      <c r="AY126" s="256" t="s">
        <v>150</v>
      </c>
    </row>
    <row r="127" s="2" customFormat="1" ht="24.15" customHeight="1">
      <c r="A127" s="38"/>
      <c r="B127" s="39"/>
      <c r="C127" s="217" t="s">
        <v>149</v>
      </c>
      <c r="D127" s="217" t="s">
        <v>153</v>
      </c>
      <c r="E127" s="218" t="s">
        <v>1477</v>
      </c>
      <c r="F127" s="219" t="s">
        <v>1478</v>
      </c>
      <c r="G127" s="220" t="s">
        <v>253</v>
      </c>
      <c r="H127" s="221">
        <v>25</v>
      </c>
      <c r="I127" s="222"/>
      <c r="J127" s="223">
        <f>ROUND(I127*H127,2)</f>
        <v>0</v>
      </c>
      <c r="K127" s="219" t="s">
        <v>157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560</v>
      </c>
      <c r="AT127" s="228" t="s">
        <v>153</v>
      </c>
      <c r="AU127" s="228" t="s">
        <v>88</v>
      </c>
      <c r="AY127" s="17" t="s">
        <v>150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560</v>
      </c>
      <c r="BM127" s="228" t="s">
        <v>1479</v>
      </c>
    </row>
    <row r="128" s="2" customFormat="1" ht="37.8" customHeight="1">
      <c r="A128" s="38"/>
      <c r="B128" s="39"/>
      <c r="C128" s="217" t="s">
        <v>174</v>
      </c>
      <c r="D128" s="217" t="s">
        <v>153</v>
      </c>
      <c r="E128" s="218" t="s">
        <v>1362</v>
      </c>
      <c r="F128" s="219" t="s">
        <v>1363</v>
      </c>
      <c r="G128" s="220" t="s">
        <v>284</v>
      </c>
      <c r="H128" s="221">
        <v>73.120000000000005</v>
      </c>
      <c r="I128" s="222"/>
      <c r="J128" s="223">
        <f>ROUND(I128*H128,2)</f>
        <v>0</v>
      </c>
      <c r="K128" s="219" t="s">
        <v>157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560</v>
      </c>
      <c r="AT128" s="228" t="s">
        <v>153</v>
      </c>
      <c r="AU128" s="228" t="s">
        <v>88</v>
      </c>
      <c r="AY128" s="17" t="s">
        <v>150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560</v>
      </c>
      <c r="BM128" s="228" t="s">
        <v>1480</v>
      </c>
    </row>
    <row r="129" s="14" customFormat="1">
      <c r="A129" s="14"/>
      <c r="B129" s="246"/>
      <c r="C129" s="247"/>
      <c r="D129" s="237" t="s">
        <v>220</v>
      </c>
      <c r="E129" s="248" t="s">
        <v>1</v>
      </c>
      <c r="F129" s="249" t="s">
        <v>1481</v>
      </c>
      <c r="G129" s="247"/>
      <c r="H129" s="250">
        <v>73.120000000000005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4"/>
      <c r="U129" s="255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220</v>
      </c>
      <c r="AU129" s="256" t="s">
        <v>88</v>
      </c>
      <c r="AV129" s="14" t="s">
        <v>88</v>
      </c>
      <c r="AW129" s="14" t="s">
        <v>34</v>
      </c>
      <c r="AX129" s="14" t="s">
        <v>86</v>
      </c>
      <c r="AY129" s="256" t="s">
        <v>150</v>
      </c>
    </row>
    <row r="130" s="2" customFormat="1" ht="37.8" customHeight="1">
      <c r="A130" s="38"/>
      <c r="B130" s="39"/>
      <c r="C130" s="217" t="s">
        <v>180</v>
      </c>
      <c r="D130" s="217" t="s">
        <v>153</v>
      </c>
      <c r="E130" s="218" t="s">
        <v>1365</v>
      </c>
      <c r="F130" s="219" t="s">
        <v>1366</v>
      </c>
      <c r="G130" s="220" t="s">
        <v>284</v>
      </c>
      <c r="H130" s="221">
        <v>2120</v>
      </c>
      <c r="I130" s="222"/>
      <c r="J130" s="223">
        <f>ROUND(I130*H130,2)</f>
        <v>0</v>
      </c>
      <c r="K130" s="219" t="s">
        <v>157</v>
      </c>
      <c r="L130" s="44"/>
      <c r="M130" s="224" t="s">
        <v>1</v>
      </c>
      <c r="N130" s="225" t="s">
        <v>43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6">
        <f>S130*H130</f>
        <v>0</v>
      </c>
      <c r="U130" s="22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560</v>
      </c>
      <c r="AT130" s="228" t="s">
        <v>153</v>
      </c>
      <c r="AU130" s="228" t="s">
        <v>88</v>
      </c>
      <c r="AY130" s="17" t="s">
        <v>150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86</v>
      </c>
      <c r="BK130" s="229">
        <f>ROUND(I130*H130,2)</f>
        <v>0</v>
      </c>
      <c r="BL130" s="17" t="s">
        <v>560</v>
      </c>
      <c r="BM130" s="228" t="s">
        <v>1482</v>
      </c>
    </row>
    <row r="131" s="2" customFormat="1" ht="24.15" customHeight="1">
      <c r="A131" s="38"/>
      <c r="B131" s="39"/>
      <c r="C131" s="217" t="s">
        <v>185</v>
      </c>
      <c r="D131" s="217" t="s">
        <v>153</v>
      </c>
      <c r="E131" s="218" t="s">
        <v>1368</v>
      </c>
      <c r="F131" s="219" t="s">
        <v>1369</v>
      </c>
      <c r="G131" s="220" t="s">
        <v>388</v>
      </c>
      <c r="H131" s="221">
        <v>146.24000000000001</v>
      </c>
      <c r="I131" s="222"/>
      <c r="J131" s="223">
        <f>ROUND(I131*H131,2)</f>
        <v>0</v>
      </c>
      <c r="K131" s="219" t="s">
        <v>157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560</v>
      </c>
      <c r="AT131" s="228" t="s">
        <v>153</v>
      </c>
      <c r="AU131" s="228" t="s">
        <v>88</v>
      </c>
      <c r="AY131" s="17" t="s">
        <v>150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560</v>
      </c>
      <c r="BM131" s="228" t="s">
        <v>1483</v>
      </c>
    </row>
    <row r="132" s="2" customFormat="1" ht="24.15" customHeight="1">
      <c r="A132" s="38"/>
      <c r="B132" s="39"/>
      <c r="C132" s="217" t="s">
        <v>190</v>
      </c>
      <c r="D132" s="217" t="s">
        <v>153</v>
      </c>
      <c r="E132" s="218" t="s">
        <v>1371</v>
      </c>
      <c r="F132" s="219" t="s">
        <v>1372</v>
      </c>
      <c r="G132" s="220" t="s">
        <v>284</v>
      </c>
      <c r="H132" s="221">
        <v>73.120000000000005</v>
      </c>
      <c r="I132" s="222"/>
      <c r="J132" s="223">
        <f>ROUND(I132*H132,2)</f>
        <v>0</v>
      </c>
      <c r="K132" s="219" t="s">
        <v>157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6">
        <f>S132*H132</f>
        <v>0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560</v>
      </c>
      <c r="AT132" s="228" t="s">
        <v>153</v>
      </c>
      <c r="AU132" s="228" t="s">
        <v>88</v>
      </c>
      <c r="AY132" s="17" t="s">
        <v>150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560</v>
      </c>
      <c r="BM132" s="228" t="s">
        <v>1484</v>
      </c>
    </row>
    <row r="133" s="2" customFormat="1" ht="24.15" customHeight="1">
      <c r="A133" s="38"/>
      <c r="B133" s="39"/>
      <c r="C133" s="217" t="s">
        <v>195</v>
      </c>
      <c r="D133" s="217" t="s">
        <v>153</v>
      </c>
      <c r="E133" s="218" t="s">
        <v>1485</v>
      </c>
      <c r="F133" s="219" t="s">
        <v>1486</v>
      </c>
      <c r="G133" s="220" t="s">
        <v>253</v>
      </c>
      <c r="H133" s="221">
        <v>191</v>
      </c>
      <c r="I133" s="222"/>
      <c r="J133" s="223">
        <f>ROUND(I133*H133,2)</f>
        <v>0</v>
      </c>
      <c r="K133" s="219" t="s">
        <v>157</v>
      </c>
      <c r="L133" s="44"/>
      <c r="M133" s="224" t="s">
        <v>1</v>
      </c>
      <c r="N133" s="225" t="s">
        <v>43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560</v>
      </c>
      <c r="AT133" s="228" t="s">
        <v>153</v>
      </c>
      <c r="AU133" s="228" t="s">
        <v>88</v>
      </c>
      <c r="AY133" s="17" t="s">
        <v>150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86</v>
      </c>
      <c r="BK133" s="229">
        <f>ROUND(I133*H133,2)</f>
        <v>0</v>
      </c>
      <c r="BL133" s="17" t="s">
        <v>560</v>
      </c>
      <c r="BM133" s="228" t="s">
        <v>1487</v>
      </c>
    </row>
    <row r="134" s="2" customFormat="1" ht="24.15" customHeight="1">
      <c r="A134" s="38"/>
      <c r="B134" s="39"/>
      <c r="C134" s="217" t="s">
        <v>200</v>
      </c>
      <c r="D134" s="217" t="s">
        <v>153</v>
      </c>
      <c r="E134" s="218" t="s">
        <v>1488</v>
      </c>
      <c r="F134" s="219" t="s">
        <v>1489</v>
      </c>
      <c r="G134" s="220" t="s">
        <v>253</v>
      </c>
      <c r="H134" s="221">
        <v>25</v>
      </c>
      <c r="I134" s="222"/>
      <c r="J134" s="223">
        <f>ROUND(I134*H134,2)</f>
        <v>0</v>
      </c>
      <c r="K134" s="219" t="s">
        <v>157</v>
      </c>
      <c r="L134" s="44"/>
      <c r="M134" s="224" t="s">
        <v>1</v>
      </c>
      <c r="N134" s="225" t="s">
        <v>43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6">
        <f>S134*H134</f>
        <v>0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560</v>
      </c>
      <c r="AT134" s="228" t="s">
        <v>153</v>
      </c>
      <c r="AU134" s="228" t="s">
        <v>88</v>
      </c>
      <c r="AY134" s="17" t="s">
        <v>150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560</v>
      </c>
      <c r="BM134" s="228" t="s">
        <v>1490</v>
      </c>
    </row>
    <row r="135" s="2" customFormat="1" ht="33" customHeight="1">
      <c r="A135" s="38"/>
      <c r="B135" s="39"/>
      <c r="C135" s="217" t="s">
        <v>268</v>
      </c>
      <c r="D135" s="217" t="s">
        <v>153</v>
      </c>
      <c r="E135" s="218" t="s">
        <v>1378</v>
      </c>
      <c r="F135" s="219" t="s">
        <v>1379</v>
      </c>
      <c r="G135" s="220" t="s">
        <v>218</v>
      </c>
      <c r="H135" s="221">
        <v>160.12000000000001</v>
      </c>
      <c r="I135" s="222"/>
      <c r="J135" s="223">
        <f>ROUND(I135*H135,2)</f>
        <v>0</v>
      </c>
      <c r="K135" s="219" t="s">
        <v>157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560</v>
      </c>
      <c r="AT135" s="228" t="s">
        <v>153</v>
      </c>
      <c r="AU135" s="228" t="s">
        <v>88</v>
      </c>
      <c r="AY135" s="17" t="s">
        <v>150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560</v>
      </c>
      <c r="BM135" s="228" t="s">
        <v>1491</v>
      </c>
    </row>
    <row r="136" s="14" customFormat="1">
      <c r="A136" s="14"/>
      <c r="B136" s="246"/>
      <c r="C136" s="247"/>
      <c r="D136" s="237" t="s">
        <v>220</v>
      </c>
      <c r="E136" s="248" t="s">
        <v>1</v>
      </c>
      <c r="F136" s="249" t="s">
        <v>1472</v>
      </c>
      <c r="G136" s="247"/>
      <c r="H136" s="250">
        <v>160.12000000000001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4"/>
      <c r="U136" s="255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220</v>
      </c>
      <c r="AU136" s="256" t="s">
        <v>88</v>
      </c>
      <c r="AV136" s="14" t="s">
        <v>88</v>
      </c>
      <c r="AW136" s="14" t="s">
        <v>34</v>
      </c>
      <c r="AX136" s="14" t="s">
        <v>86</v>
      </c>
      <c r="AY136" s="256" t="s">
        <v>150</v>
      </c>
    </row>
    <row r="137" s="2" customFormat="1" ht="24.15" customHeight="1">
      <c r="A137" s="38"/>
      <c r="B137" s="39"/>
      <c r="C137" s="217" t="s">
        <v>273</v>
      </c>
      <c r="D137" s="217" t="s">
        <v>153</v>
      </c>
      <c r="E137" s="218" t="s">
        <v>1492</v>
      </c>
      <c r="F137" s="219" t="s">
        <v>1493</v>
      </c>
      <c r="G137" s="220" t="s">
        <v>253</v>
      </c>
      <c r="H137" s="221">
        <v>191</v>
      </c>
      <c r="I137" s="222"/>
      <c r="J137" s="223">
        <f>ROUND(I137*H137,2)</f>
        <v>0</v>
      </c>
      <c r="K137" s="219" t="s">
        <v>157</v>
      </c>
      <c r="L137" s="44"/>
      <c r="M137" s="224" t="s">
        <v>1</v>
      </c>
      <c r="N137" s="225" t="s">
        <v>43</v>
      </c>
      <c r="O137" s="91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560</v>
      </c>
      <c r="AT137" s="228" t="s">
        <v>153</v>
      </c>
      <c r="AU137" s="228" t="s">
        <v>88</v>
      </c>
      <c r="AY137" s="17" t="s">
        <v>150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560</v>
      </c>
      <c r="BM137" s="228" t="s">
        <v>1494</v>
      </c>
    </row>
    <row r="138" s="14" customFormat="1">
      <c r="A138" s="14"/>
      <c r="B138" s="246"/>
      <c r="C138" s="247"/>
      <c r="D138" s="237" t="s">
        <v>220</v>
      </c>
      <c r="E138" s="248" t="s">
        <v>1</v>
      </c>
      <c r="F138" s="249" t="s">
        <v>1476</v>
      </c>
      <c r="G138" s="247"/>
      <c r="H138" s="250">
        <v>191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4"/>
      <c r="U138" s="255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220</v>
      </c>
      <c r="AU138" s="256" t="s">
        <v>88</v>
      </c>
      <c r="AV138" s="14" t="s">
        <v>88</v>
      </c>
      <c r="AW138" s="14" t="s">
        <v>34</v>
      </c>
      <c r="AX138" s="14" t="s">
        <v>86</v>
      </c>
      <c r="AY138" s="256" t="s">
        <v>150</v>
      </c>
    </row>
    <row r="139" s="2" customFormat="1" ht="24.15" customHeight="1">
      <c r="A139" s="38"/>
      <c r="B139" s="39"/>
      <c r="C139" s="217" t="s">
        <v>281</v>
      </c>
      <c r="D139" s="217" t="s">
        <v>153</v>
      </c>
      <c r="E139" s="218" t="s">
        <v>1495</v>
      </c>
      <c r="F139" s="219" t="s">
        <v>1496</v>
      </c>
      <c r="G139" s="220" t="s">
        <v>253</v>
      </c>
      <c r="H139" s="221">
        <v>25</v>
      </c>
      <c r="I139" s="222"/>
      <c r="J139" s="223">
        <f>ROUND(I139*H139,2)</f>
        <v>0</v>
      </c>
      <c r="K139" s="219" t="s">
        <v>157</v>
      </c>
      <c r="L139" s="44"/>
      <c r="M139" s="224" t="s">
        <v>1</v>
      </c>
      <c r="N139" s="225" t="s">
        <v>43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560</v>
      </c>
      <c r="AT139" s="228" t="s">
        <v>153</v>
      </c>
      <c r="AU139" s="228" t="s">
        <v>88</v>
      </c>
      <c r="AY139" s="17" t="s">
        <v>150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560</v>
      </c>
      <c r="BM139" s="228" t="s">
        <v>1497</v>
      </c>
    </row>
    <row r="140" s="2" customFormat="1" ht="24.15" customHeight="1">
      <c r="A140" s="38"/>
      <c r="B140" s="39"/>
      <c r="C140" s="217" t="s">
        <v>8</v>
      </c>
      <c r="D140" s="217" t="s">
        <v>153</v>
      </c>
      <c r="E140" s="218" t="s">
        <v>1384</v>
      </c>
      <c r="F140" s="219" t="s">
        <v>1385</v>
      </c>
      <c r="G140" s="220" t="s">
        <v>284</v>
      </c>
      <c r="H140" s="221">
        <v>47.280000000000001</v>
      </c>
      <c r="I140" s="222"/>
      <c r="J140" s="223">
        <f>ROUND(I140*H140,2)</f>
        <v>0</v>
      </c>
      <c r="K140" s="219" t="s">
        <v>1</v>
      </c>
      <c r="L140" s="44"/>
      <c r="M140" s="224" t="s">
        <v>1</v>
      </c>
      <c r="N140" s="225" t="s">
        <v>43</v>
      </c>
      <c r="O140" s="91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6">
        <f>S140*H140</f>
        <v>0</v>
      </c>
      <c r="U140" s="22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8" t="s">
        <v>167</v>
      </c>
      <c r="AT140" s="228" t="s">
        <v>153</v>
      </c>
      <c r="AU140" s="228" t="s">
        <v>88</v>
      </c>
      <c r="AY140" s="17" t="s">
        <v>150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86</v>
      </c>
      <c r="BK140" s="229">
        <f>ROUND(I140*H140,2)</f>
        <v>0</v>
      </c>
      <c r="BL140" s="17" t="s">
        <v>167</v>
      </c>
      <c r="BM140" s="228" t="s">
        <v>1498</v>
      </c>
    </row>
    <row r="141" s="14" customFormat="1">
      <c r="A141" s="14"/>
      <c r="B141" s="246"/>
      <c r="C141" s="247"/>
      <c r="D141" s="237" t="s">
        <v>220</v>
      </c>
      <c r="E141" s="248" t="s">
        <v>1</v>
      </c>
      <c r="F141" s="249" t="s">
        <v>1499</v>
      </c>
      <c r="G141" s="247"/>
      <c r="H141" s="250">
        <v>47.280000000000001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4"/>
      <c r="U141" s="255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220</v>
      </c>
      <c r="AU141" s="256" t="s">
        <v>88</v>
      </c>
      <c r="AV141" s="14" t="s">
        <v>88</v>
      </c>
      <c r="AW141" s="14" t="s">
        <v>34</v>
      </c>
      <c r="AX141" s="14" t="s">
        <v>86</v>
      </c>
      <c r="AY141" s="256" t="s">
        <v>150</v>
      </c>
    </row>
    <row r="142" s="2" customFormat="1" ht="16.5" customHeight="1">
      <c r="A142" s="38"/>
      <c r="B142" s="39"/>
      <c r="C142" s="268" t="s">
        <v>296</v>
      </c>
      <c r="D142" s="268" t="s">
        <v>417</v>
      </c>
      <c r="E142" s="269" t="s">
        <v>1500</v>
      </c>
      <c r="F142" s="270" t="s">
        <v>1501</v>
      </c>
      <c r="G142" s="271" t="s">
        <v>388</v>
      </c>
      <c r="H142" s="272">
        <v>94.560000000000002</v>
      </c>
      <c r="I142" s="273"/>
      <c r="J142" s="274">
        <f>ROUND(I142*H142,2)</f>
        <v>0</v>
      </c>
      <c r="K142" s="270" t="s">
        <v>157</v>
      </c>
      <c r="L142" s="275"/>
      <c r="M142" s="276" t="s">
        <v>1</v>
      </c>
      <c r="N142" s="277" t="s">
        <v>43</v>
      </c>
      <c r="O142" s="91"/>
      <c r="P142" s="226">
        <f>O142*H142</f>
        <v>0</v>
      </c>
      <c r="Q142" s="226">
        <v>1</v>
      </c>
      <c r="R142" s="226">
        <f>Q142*H142</f>
        <v>94.560000000000002</v>
      </c>
      <c r="S142" s="226">
        <v>0</v>
      </c>
      <c r="T142" s="226">
        <f>S142*H142</f>
        <v>0</v>
      </c>
      <c r="U142" s="22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8" t="s">
        <v>185</v>
      </c>
      <c r="AT142" s="228" t="s">
        <v>417</v>
      </c>
      <c r="AU142" s="228" t="s">
        <v>88</v>
      </c>
      <c r="AY142" s="17" t="s">
        <v>150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7" t="s">
        <v>86</v>
      </c>
      <c r="BK142" s="229">
        <f>ROUND(I142*H142,2)</f>
        <v>0</v>
      </c>
      <c r="BL142" s="17" t="s">
        <v>167</v>
      </c>
      <c r="BM142" s="228" t="s">
        <v>1502</v>
      </c>
    </row>
    <row r="143" s="2" customFormat="1" ht="21.75" customHeight="1">
      <c r="A143" s="38"/>
      <c r="B143" s="39"/>
      <c r="C143" s="217" t="s">
        <v>301</v>
      </c>
      <c r="D143" s="217" t="s">
        <v>153</v>
      </c>
      <c r="E143" s="218" t="s">
        <v>1503</v>
      </c>
      <c r="F143" s="219" t="s">
        <v>1504</v>
      </c>
      <c r="G143" s="220" t="s">
        <v>253</v>
      </c>
      <c r="H143" s="221">
        <v>457</v>
      </c>
      <c r="I143" s="222"/>
      <c r="J143" s="223">
        <f>ROUND(I143*H143,2)</f>
        <v>0</v>
      </c>
      <c r="K143" s="219" t="s">
        <v>157</v>
      </c>
      <c r="L143" s="44"/>
      <c r="M143" s="224" t="s">
        <v>1</v>
      </c>
      <c r="N143" s="225" t="s">
        <v>43</v>
      </c>
      <c r="O143" s="91"/>
      <c r="P143" s="226">
        <f>O143*H143</f>
        <v>0</v>
      </c>
      <c r="Q143" s="226">
        <v>0.00012</v>
      </c>
      <c r="R143" s="226">
        <f>Q143*H143</f>
        <v>0.05484</v>
      </c>
      <c r="S143" s="226">
        <v>0</v>
      </c>
      <c r="T143" s="226">
        <f>S143*H143</f>
        <v>0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560</v>
      </c>
      <c r="AT143" s="228" t="s">
        <v>153</v>
      </c>
      <c r="AU143" s="228" t="s">
        <v>88</v>
      </c>
      <c r="AY143" s="17" t="s">
        <v>150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86</v>
      </c>
      <c r="BK143" s="229">
        <f>ROUND(I143*H143,2)</f>
        <v>0</v>
      </c>
      <c r="BL143" s="17" t="s">
        <v>560</v>
      </c>
      <c r="BM143" s="228" t="s">
        <v>1505</v>
      </c>
    </row>
    <row r="144" s="14" customFormat="1">
      <c r="A144" s="14"/>
      <c r="B144" s="246"/>
      <c r="C144" s="247"/>
      <c r="D144" s="237" t="s">
        <v>220</v>
      </c>
      <c r="E144" s="248" t="s">
        <v>1</v>
      </c>
      <c r="F144" s="249" t="s">
        <v>1506</v>
      </c>
      <c r="G144" s="247"/>
      <c r="H144" s="250">
        <v>457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4"/>
      <c r="U144" s="255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220</v>
      </c>
      <c r="AU144" s="256" t="s">
        <v>88</v>
      </c>
      <c r="AV144" s="14" t="s">
        <v>88</v>
      </c>
      <c r="AW144" s="14" t="s">
        <v>34</v>
      </c>
      <c r="AX144" s="14" t="s">
        <v>86</v>
      </c>
      <c r="AY144" s="256" t="s">
        <v>150</v>
      </c>
    </row>
    <row r="145" s="2" customFormat="1" ht="24.15" customHeight="1">
      <c r="A145" s="38"/>
      <c r="B145" s="39"/>
      <c r="C145" s="217" t="s">
        <v>307</v>
      </c>
      <c r="D145" s="217" t="s">
        <v>153</v>
      </c>
      <c r="E145" s="218" t="s">
        <v>1507</v>
      </c>
      <c r="F145" s="219" t="s">
        <v>1508</v>
      </c>
      <c r="G145" s="220" t="s">
        <v>253</v>
      </c>
      <c r="H145" s="221">
        <v>826</v>
      </c>
      <c r="I145" s="222"/>
      <c r="J145" s="223">
        <f>ROUND(I145*H145,2)</f>
        <v>0</v>
      </c>
      <c r="K145" s="219" t="s">
        <v>157</v>
      </c>
      <c r="L145" s="44"/>
      <c r="M145" s="224" t="s">
        <v>1</v>
      </c>
      <c r="N145" s="225" t="s">
        <v>43</v>
      </c>
      <c r="O145" s="91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6">
        <f>S145*H145</f>
        <v>0</v>
      </c>
      <c r="U145" s="22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560</v>
      </c>
      <c r="AT145" s="228" t="s">
        <v>153</v>
      </c>
      <c r="AU145" s="228" t="s">
        <v>88</v>
      </c>
      <c r="AY145" s="17" t="s">
        <v>150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86</v>
      </c>
      <c r="BK145" s="229">
        <f>ROUND(I145*H145,2)</f>
        <v>0</v>
      </c>
      <c r="BL145" s="17" t="s">
        <v>560</v>
      </c>
      <c r="BM145" s="228" t="s">
        <v>1509</v>
      </c>
    </row>
    <row r="146" s="14" customFormat="1">
      <c r="A146" s="14"/>
      <c r="B146" s="246"/>
      <c r="C146" s="247"/>
      <c r="D146" s="237" t="s">
        <v>220</v>
      </c>
      <c r="E146" s="248" t="s">
        <v>1</v>
      </c>
      <c r="F146" s="249" t="s">
        <v>1510</v>
      </c>
      <c r="G146" s="247"/>
      <c r="H146" s="250">
        <v>826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4"/>
      <c r="U146" s="255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220</v>
      </c>
      <c r="AU146" s="256" t="s">
        <v>88</v>
      </c>
      <c r="AV146" s="14" t="s">
        <v>88</v>
      </c>
      <c r="AW146" s="14" t="s">
        <v>34</v>
      </c>
      <c r="AX146" s="14" t="s">
        <v>86</v>
      </c>
      <c r="AY146" s="256" t="s">
        <v>150</v>
      </c>
    </row>
    <row r="147" s="2" customFormat="1" ht="33" customHeight="1">
      <c r="A147" s="38"/>
      <c r="B147" s="39"/>
      <c r="C147" s="268" t="s">
        <v>314</v>
      </c>
      <c r="D147" s="268" t="s">
        <v>417</v>
      </c>
      <c r="E147" s="269" t="s">
        <v>1511</v>
      </c>
      <c r="F147" s="270" t="s">
        <v>1512</v>
      </c>
      <c r="G147" s="271" t="s">
        <v>253</v>
      </c>
      <c r="H147" s="272">
        <v>867.29999999999995</v>
      </c>
      <c r="I147" s="273"/>
      <c r="J147" s="274">
        <f>ROUND(I147*H147,2)</f>
        <v>0</v>
      </c>
      <c r="K147" s="270" t="s">
        <v>157</v>
      </c>
      <c r="L147" s="275"/>
      <c r="M147" s="276" t="s">
        <v>1</v>
      </c>
      <c r="N147" s="277" t="s">
        <v>43</v>
      </c>
      <c r="O147" s="91"/>
      <c r="P147" s="226">
        <f>O147*H147</f>
        <v>0</v>
      </c>
      <c r="Q147" s="226">
        <v>0.00068999999999999997</v>
      </c>
      <c r="R147" s="226">
        <f>Q147*H147</f>
        <v>0.59843699999999989</v>
      </c>
      <c r="S147" s="226">
        <v>0</v>
      </c>
      <c r="T147" s="226">
        <f>S147*H147</f>
        <v>0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865</v>
      </c>
      <c r="AT147" s="228" t="s">
        <v>417</v>
      </c>
      <c r="AU147" s="228" t="s">
        <v>88</v>
      </c>
      <c r="AY147" s="17" t="s">
        <v>150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86</v>
      </c>
      <c r="BK147" s="229">
        <f>ROUND(I147*H147,2)</f>
        <v>0</v>
      </c>
      <c r="BL147" s="17" t="s">
        <v>865</v>
      </c>
      <c r="BM147" s="228" t="s">
        <v>1513</v>
      </c>
    </row>
    <row r="148" s="14" customFormat="1">
      <c r="A148" s="14"/>
      <c r="B148" s="246"/>
      <c r="C148" s="247"/>
      <c r="D148" s="237" t="s">
        <v>220</v>
      </c>
      <c r="E148" s="247"/>
      <c r="F148" s="249" t="s">
        <v>1514</v>
      </c>
      <c r="G148" s="247"/>
      <c r="H148" s="250">
        <v>867.29999999999995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4"/>
      <c r="U148" s="255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220</v>
      </c>
      <c r="AU148" s="256" t="s">
        <v>88</v>
      </c>
      <c r="AV148" s="14" t="s">
        <v>88</v>
      </c>
      <c r="AW148" s="14" t="s">
        <v>4</v>
      </c>
      <c r="AX148" s="14" t="s">
        <v>86</v>
      </c>
      <c r="AY148" s="256" t="s">
        <v>150</v>
      </c>
    </row>
    <row r="149" s="2" customFormat="1" ht="24.15" customHeight="1">
      <c r="A149" s="38"/>
      <c r="B149" s="39"/>
      <c r="C149" s="217" t="s">
        <v>320</v>
      </c>
      <c r="D149" s="217" t="s">
        <v>153</v>
      </c>
      <c r="E149" s="218" t="s">
        <v>1515</v>
      </c>
      <c r="F149" s="219" t="s">
        <v>1516</v>
      </c>
      <c r="G149" s="220" t="s">
        <v>253</v>
      </c>
      <c r="H149" s="221">
        <v>143</v>
      </c>
      <c r="I149" s="222"/>
      <c r="J149" s="223">
        <f>ROUND(I149*H149,2)</f>
        <v>0</v>
      </c>
      <c r="K149" s="219" t="s">
        <v>1</v>
      </c>
      <c r="L149" s="44"/>
      <c r="M149" s="224" t="s">
        <v>1</v>
      </c>
      <c r="N149" s="225" t="s">
        <v>43</v>
      </c>
      <c r="O149" s="91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6">
        <f>S149*H149</f>
        <v>0</v>
      </c>
      <c r="U149" s="22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8" t="s">
        <v>560</v>
      </c>
      <c r="AT149" s="228" t="s">
        <v>153</v>
      </c>
      <c r="AU149" s="228" t="s">
        <v>88</v>
      </c>
      <c r="AY149" s="17" t="s">
        <v>150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7" t="s">
        <v>86</v>
      </c>
      <c r="BK149" s="229">
        <f>ROUND(I149*H149,2)</f>
        <v>0</v>
      </c>
      <c r="BL149" s="17" t="s">
        <v>560</v>
      </c>
      <c r="BM149" s="228" t="s">
        <v>1517</v>
      </c>
    </row>
    <row r="150" s="14" customFormat="1">
      <c r="A150" s="14"/>
      <c r="B150" s="246"/>
      <c r="C150" s="247"/>
      <c r="D150" s="237" t="s">
        <v>220</v>
      </c>
      <c r="E150" s="248" t="s">
        <v>1</v>
      </c>
      <c r="F150" s="249" t="s">
        <v>1518</v>
      </c>
      <c r="G150" s="247"/>
      <c r="H150" s="250">
        <v>143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4"/>
      <c r="U150" s="255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220</v>
      </c>
      <c r="AU150" s="256" t="s">
        <v>88</v>
      </c>
      <c r="AV150" s="14" t="s">
        <v>88</v>
      </c>
      <c r="AW150" s="14" t="s">
        <v>34</v>
      </c>
      <c r="AX150" s="14" t="s">
        <v>86</v>
      </c>
      <c r="AY150" s="256" t="s">
        <v>150</v>
      </c>
    </row>
    <row r="151" s="2" customFormat="1" ht="24.15" customHeight="1">
      <c r="A151" s="38"/>
      <c r="B151" s="39"/>
      <c r="C151" s="268" t="s">
        <v>7</v>
      </c>
      <c r="D151" s="268" t="s">
        <v>417</v>
      </c>
      <c r="E151" s="269" t="s">
        <v>1519</v>
      </c>
      <c r="F151" s="270" t="s">
        <v>1520</v>
      </c>
      <c r="G151" s="271" t="s">
        <v>253</v>
      </c>
      <c r="H151" s="272">
        <v>150.15000000000001</v>
      </c>
      <c r="I151" s="273"/>
      <c r="J151" s="274">
        <f>ROUND(I151*H151,2)</f>
        <v>0</v>
      </c>
      <c r="K151" s="270" t="s">
        <v>157</v>
      </c>
      <c r="L151" s="275"/>
      <c r="M151" s="276" t="s">
        <v>1</v>
      </c>
      <c r="N151" s="277" t="s">
        <v>43</v>
      </c>
      <c r="O151" s="91"/>
      <c r="P151" s="226">
        <f>O151*H151</f>
        <v>0</v>
      </c>
      <c r="Q151" s="226">
        <v>0.00077999999999999999</v>
      </c>
      <c r="R151" s="226">
        <f>Q151*H151</f>
        <v>0.117117</v>
      </c>
      <c r="S151" s="226">
        <v>0</v>
      </c>
      <c r="T151" s="226">
        <f>S151*H151</f>
        <v>0</v>
      </c>
      <c r="U151" s="22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8" t="s">
        <v>865</v>
      </c>
      <c r="AT151" s="228" t="s">
        <v>417</v>
      </c>
      <c r="AU151" s="228" t="s">
        <v>88</v>
      </c>
      <c r="AY151" s="17" t="s">
        <v>150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86</v>
      </c>
      <c r="BK151" s="229">
        <f>ROUND(I151*H151,2)</f>
        <v>0</v>
      </c>
      <c r="BL151" s="17" t="s">
        <v>865</v>
      </c>
      <c r="BM151" s="228" t="s">
        <v>1521</v>
      </c>
    </row>
    <row r="152" s="2" customFormat="1" ht="24.15" customHeight="1">
      <c r="A152" s="38"/>
      <c r="B152" s="39"/>
      <c r="C152" s="217" t="s">
        <v>335</v>
      </c>
      <c r="D152" s="217" t="s">
        <v>153</v>
      </c>
      <c r="E152" s="218" t="s">
        <v>1522</v>
      </c>
      <c r="F152" s="219" t="s">
        <v>1523</v>
      </c>
      <c r="G152" s="220" t="s">
        <v>284</v>
      </c>
      <c r="H152" s="221">
        <v>13.560000000000001</v>
      </c>
      <c r="I152" s="222"/>
      <c r="J152" s="223">
        <f>ROUND(I152*H152,2)</f>
        <v>0</v>
      </c>
      <c r="K152" s="219" t="s">
        <v>157</v>
      </c>
      <c r="L152" s="44"/>
      <c r="M152" s="224" t="s">
        <v>1</v>
      </c>
      <c r="N152" s="225" t="s">
        <v>43</v>
      </c>
      <c r="O152" s="91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6">
        <f>S152*H152</f>
        <v>0</v>
      </c>
      <c r="U152" s="22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167</v>
      </c>
      <c r="AT152" s="228" t="s">
        <v>153</v>
      </c>
      <c r="AU152" s="228" t="s">
        <v>88</v>
      </c>
      <c r="AY152" s="17" t="s">
        <v>150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86</v>
      </c>
      <c r="BK152" s="229">
        <f>ROUND(I152*H152,2)</f>
        <v>0</v>
      </c>
      <c r="BL152" s="17" t="s">
        <v>167</v>
      </c>
      <c r="BM152" s="228" t="s">
        <v>1524</v>
      </c>
    </row>
    <row r="153" s="14" customFormat="1">
      <c r="A153" s="14"/>
      <c r="B153" s="246"/>
      <c r="C153" s="247"/>
      <c r="D153" s="237" t="s">
        <v>220</v>
      </c>
      <c r="E153" s="248" t="s">
        <v>1</v>
      </c>
      <c r="F153" s="249" t="s">
        <v>1525</v>
      </c>
      <c r="G153" s="247"/>
      <c r="H153" s="250">
        <v>13.560000000000001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4"/>
      <c r="U153" s="255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220</v>
      </c>
      <c r="AU153" s="256" t="s">
        <v>88</v>
      </c>
      <c r="AV153" s="14" t="s">
        <v>88</v>
      </c>
      <c r="AW153" s="14" t="s">
        <v>34</v>
      </c>
      <c r="AX153" s="14" t="s">
        <v>86</v>
      </c>
      <c r="AY153" s="256" t="s">
        <v>150</v>
      </c>
    </row>
    <row r="154" s="2" customFormat="1" ht="37.8" customHeight="1">
      <c r="A154" s="38"/>
      <c r="B154" s="39"/>
      <c r="C154" s="217" t="s">
        <v>339</v>
      </c>
      <c r="D154" s="217" t="s">
        <v>153</v>
      </c>
      <c r="E154" s="218" t="s">
        <v>1412</v>
      </c>
      <c r="F154" s="219" t="s">
        <v>1413</v>
      </c>
      <c r="G154" s="220" t="s">
        <v>218</v>
      </c>
      <c r="H154" s="221">
        <v>22.68</v>
      </c>
      <c r="I154" s="222"/>
      <c r="J154" s="223">
        <f>ROUND(I154*H154,2)</f>
        <v>0</v>
      </c>
      <c r="K154" s="219" t="s">
        <v>157</v>
      </c>
      <c r="L154" s="44"/>
      <c r="M154" s="224" t="s">
        <v>1</v>
      </c>
      <c r="N154" s="225" t="s">
        <v>43</v>
      </c>
      <c r="O154" s="91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6">
        <f>S154*H154</f>
        <v>0</v>
      </c>
      <c r="U154" s="22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560</v>
      </c>
      <c r="AT154" s="228" t="s">
        <v>153</v>
      </c>
      <c r="AU154" s="228" t="s">
        <v>88</v>
      </c>
      <c r="AY154" s="17" t="s">
        <v>150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86</v>
      </c>
      <c r="BK154" s="229">
        <f>ROUND(I154*H154,2)</f>
        <v>0</v>
      </c>
      <c r="BL154" s="17" t="s">
        <v>560</v>
      </c>
      <c r="BM154" s="228" t="s">
        <v>1526</v>
      </c>
    </row>
    <row r="155" s="14" customFormat="1">
      <c r="A155" s="14"/>
      <c r="B155" s="246"/>
      <c r="C155" s="247"/>
      <c r="D155" s="237" t="s">
        <v>220</v>
      </c>
      <c r="E155" s="248" t="s">
        <v>1</v>
      </c>
      <c r="F155" s="249" t="s">
        <v>1527</v>
      </c>
      <c r="G155" s="247"/>
      <c r="H155" s="250">
        <v>22.68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4"/>
      <c r="U155" s="255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220</v>
      </c>
      <c r="AU155" s="256" t="s">
        <v>88</v>
      </c>
      <c r="AV155" s="14" t="s">
        <v>88</v>
      </c>
      <c r="AW155" s="14" t="s">
        <v>34</v>
      </c>
      <c r="AX155" s="14" t="s">
        <v>86</v>
      </c>
      <c r="AY155" s="256" t="s">
        <v>150</v>
      </c>
    </row>
    <row r="156" s="2" customFormat="1" ht="33" customHeight="1">
      <c r="A156" s="38"/>
      <c r="B156" s="39"/>
      <c r="C156" s="217" t="s">
        <v>344</v>
      </c>
      <c r="D156" s="217" t="s">
        <v>153</v>
      </c>
      <c r="E156" s="218" t="s">
        <v>1416</v>
      </c>
      <c r="F156" s="219" t="s">
        <v>1417</v>
      </c>
      <c r="G156" s="220" t="s">
        <v>218</v>
      </c>
      <c r="H156" s="221">
        <v>22.68</v>
      </c>
      <c r="I156" s="222"/>
      <c r="J156" s="223">
        <f>ROUND(I156*H156,2)</f>
        <v>0</v>
      </c>
      <c r="K156" s="219" t="s">
        <v>157</v>
      </c>
      <c r="L156" s="44"/>
      <c r="M156" s="224" t="s">
        <v>1</v>
      </c>
      <c r="N156" s="225" t="s">
        <v>43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6">
        <f>S156*H156</f>
        <v>0</v>
      </c>
      <c r="U156" s="22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560</v>
      </c>
      <c r="AT156" s="228" t="s">
        <v>153</v>
      </c>
      <c r="AU156" s="228" t="s">
        <v>88</v>
      </c>
      <c r="AY156" s="17" t="s">
        <v>150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86</v>
      </c>
      <c r="BK156" s="229">
        <f>ROUND(I156*H156,2)</f>
        <v>0</v>
      </c>
      <c r="BL156" s="17" t="s">
        <v>560</v>
      </c>
      <c r="BM156" s="228" t="s">
        <v>1528</v>
      </c>
    </row>
    <row r="157" s="2" customFormat="1" ht="37.8" customHeight="1">
      <c r="A157" s="38"/>
      <c r="B157" s="39"/>
      <c r="C157" s="217" t="s">
        <v>349</v>
      </c>
      <c r="D157" s="217" t="s">
        <v>153</v>
      </c>
      <c r="E157" s="218" t="s">
        <v>1424</v>
      </c>
      <c r="F157" s="219" t="s">
        <v>1425</v>
      </c>
      <c r="G157" s="220" t="s">
        <v>218</v>
      </c>
      <c r="H157" s="221">
        <v>22.440000000000001</v>
      </c>
      <c r="I157" s="222"/>
      <c r="J157" s="223">
        <f>ROUND(I157*H157,2)</f>
        <v>0</v>
      </c>
      <c r="K157" s="219" t="s">
        <v>157</v>
      </c>
      <c r="L157" s="44"/>
      <c r="M157" s="224" t="s">
        <v>1</v>
      </c>
      <c r="N157" s="225" t="s">
        <v>43</v>
      </c>
      <c r="O157" s="91"/>
      <c r="P157" s="226">
        <f>O157*H157</f>
        <v>0</v>
      </c>
      <c r="Q157" s="226">
        <v>0</v>
      </c>
      <c r="R157" s="226">
        <f>Q157*H157</f>
        <v>0</v>
      </c>
      <c r="S157" s="226">
        <v>0.44</v>
      </c>
      <c r="T157" s="226">
        <f>S157*H157</f>
        <v>9.8736000000000015</v>
      </c>
      <c r="U157" s="22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8" t="s">
        <v>560</v>
      </c>
      <c r="AT157" s="228" t="s">
        <v>153</v>
      </c>
      <c r="AU157" s="228" t="s">
        <v>88</v>
      </c>
      <c r="AY157" s="17" t="s">
        <v>150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86</v>
      </c>
      <c r="BK157" s="229">
        <f>ROUND(I157*H157,2)</f>
        <v>0</v>
      </c>
      <c r="BL157" s="17" t="s">
        <v>560</v>
      </c>
      <c r="BM157" s="228" t="s">
        <v>1529</v>
      </c>
    </row>
    <row r="158" s="13" customFormat="1">
      <c r="A158" s="13"/>
      <c r="B158" s="235"/>
      <c r="C158" s="236"/>
      <c r="D158" s="237" t="s">
        <v>220</v>
      </c>
      <c r="E158" s="238" t="s">
        <v>1</v>
      </c>
      <c r="F158" s="239" t="s">
        <v>1530</v>
      </c>
      <c r="G158" s="236"/>
      <c r="H158" s="238" t="s">
        <v>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3"/>
      <c r="U158" s="244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220</v>
      </c>
      <c r="AU158" s="245" t="s">
        <v>88</v>
      </c>
      <c r="AV158" s="13" t="s">
        <v>86</v>
      </c>
      <c r="AW158" s="13" t="s">
        <v>34</v>
      </c>
      <c r="AX158" s="13" t="s">
        <v>78</v>
      </c>
      <c r="AY158" s="245" t="s">
        <v>150</v>
      </c>
    </row>
    <row r="159" s="14" customFormat="1">
      <c r="A159" s="14"/>
      <c r="B159" s="246"/>
      <c r="C159" s="247"/>
      <c r="D159" s="237" t="s">
        <v>220</v>
      </c>
      <c r="E159" s="248" t="s">
        <v>1</v>
      </c>
      <c r="F159" s="249" t="s">
        <v>1531</v>
      </c>
      <c r="G159" s="247"/>
      <c r="H159" s="250">
        <v>3.6000000000000001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4"/>
      <c r="U159" s="255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220</v>
      </c>
      <c r="AU159" s="256" t="s">
        <v>88</v>
      </c>
      <c r="AV159" s="14" t="s">
        <v>88</v>
      </c>
      <c r="AW159" s="14" t="s">
        <v>34</v>
      </c>
      <c r="AX159" s="14" t="s">
        <v>78</v>
      </c>
      <c r="AY159" s="256" t="s">
        <v>150</v>
      </c>
    </row>
    <row r="160" s="13" customFormat="1">
      <c r="A160" s="13"/>
      <c r="B160" s="235"/>
      <c r="C160" s="236"/>
      <c r="D160" s="237" t="s">
        <v>220</v>
      </c>
      <c r="E160" s="238" t="s">
        <v>1</v>
      </c>
      <c r="F160" s="239" t="s">
        <v>1532</v>
      </c>
      <c r="G160" s="236"/>
      <c r="H160" s="238" t="s">
        <v>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3"/>
      <c r="U160" s="244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220</v>
      </c>
      <c r="AU160" s="245" t="s">
        <v>88</v>
      </c>
      <c r="AV160" s="13" t="s">
        <v>86</v>
      </c>
      <c r="AW160" s="13" t="s">
        <v>34</v>
      </c>
      <c r="AX160" s="13" t="s">
        <v>78</v>
      </c>
      <c r="AY160" s="245" t="s">
        <v>150</v>
      </c>
    </row>
    <row r="161" s="14" customFormat="1">
      <c r="A161" s="14"/>
      <c r="B161" s="246"/>
      <c r="C161" s="247"/>
      <c r="D161" s="237" t="s">
        <v>220</v>
      </c>
      <c r="E161" s="248" t="s">
        <v>1</v>
      </c>
      <c r="F161" s="249" t="s">
        <v>1533</v>
      </c>
      <c r="G161" s="247"/>
      <c r="H161" s="250">
        <v>18.84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4"/>
      <c r="U161" s="255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220</v>
      </c>
      <c r="AU161" s="256" t="s">
        <v>88</v>
      </c>
      <c r="AV161" s="14" t="s">
        <v>88</v>
      </c>
      <c r="AW161" s="14" t="s">
        <v>34</v>
      </c>
      <c r="AX161" s="14" t="s">
        <v>78</v>
      </c>
      <c r="AY161" s="256" t="s">
        <v>150</v>
      </c>
    </row>
    <row r="162" s="15" customFormat="1">
      <c r="A162" s="15"/>
      <c r="B162" s="257"/>
      <c r="C162" s="258"/>
      <c r="D162" s="237" t="s">
        <v>220</v>
      </c>
      <c r="E162" s="259" t="s">
        <v>1</v>
      </c>
      <c r="F162" s="260" t="s">
        <v>263</v>
      </c>
      <c r="G162" s="258"/>
      <c r="H162" s="261">
        <v>22.440000000000001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5"/>
      <c r="U162" s="266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7" t="s">
        <v>220</v>
      </c>
      <c r="AU162" s="267" t="s">
        <v>88</v>
      </c>
      <c r="AV162" s="15" t="s">
        <v>167</v>
      </c>
      <c r="AW162" s="15" t="s">
        <v>34</v>
      </c>
      <c r="AX162" s="15" t="s">
        <v>86</v>
      </c>
      <c r="AY162" s="267" t="s">
        <v>150</v>
      </c>
    </row>
    <row r="163" s="2" customFormat="1" ht="37.8" customHeight="1">
      <c r="A163" s="38"/>
      <c r="B163" s="39"/>
      <c r="C163" s="217" t="s">
        <v>354</v>
      </c>
      <c r="D163" s="217" t="s">
        <v>153</v>
      </c>
      <c r="E163" s="218" t="s">
        <v>1427</v>
      </c>
      <c r="F163" s="219" t="s">
        <v>1428</v>
      </c>
      <c r="G163" s="220" t="s">
        <v>218</v>
      </c>
      <c r="H163" s="221">
        <v>4.7999999999999998</v>
      </c>
      <c r="I163" s="222"/>
      <c r="J163" s="223">
        <f>ROUND(I163*H163,2)</f>
        <v>0</v>
      </c>
      <c r="K163" s="219" t="s">
        <v>157</v>
      </c>
      <c r="L163" s="44"/>
      <c r="M163" s="224" t="s">
        <v>1</v>
      </c>
      <c r="N163" s="225" t="s">
        <v>43</v>
      </c>
      <c r="O163" s="91"/>
      <c r="P163" s="226">
        <f>O163*H163</f>
        <v>0</v>
      </c>
      <c r="Q163" s="226">
        <v>0</v>
      </c>
      <c r="R163" s="226">
        <f>Q163*H163</f>
        <v>0</v>
      </c>
      <c r="S163" s="226">
        <v>0.625</v>
      </c>
      <c r="T163" s="226">
        <f>S163*H163</f>
        <v>3</v>
      </c>
      <c r="U163" s="22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560</v>
      </c>
      <c r="AT163" s="228" t="s">
        <v>153</v>
      </c>
      <c r="AU163" s="228" t="s">
        <v>88</v>
      </c>
      <c r="AY163" s="17" t="s">
        <v>150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86</v>
      </c>
      <c r="BK163" s="229">
        <f>ROUND(I163*H163,2)</f>
        <v>0</v>
      </c>
      <c r="BL163" s="17" t="s">
        <v>560</v>
      </c>
      <c r="BM163" s="228" t="s">
        <v>1534</v>
      </c>
    </row>
    <row r="164" s="14" customFormat="1">
      <c r="A164" s="14"/>
      <c r="B164" s="246"/>
      <c r="C164" s="247"/>
      <c r="D164" s="237" t="s">
        <v>220</v>
      </c>
      <c r="E164" s="248" t="s">
        <v>1</v>
      </c>
      <c r="F164" s="249" t="s">
        <v>1535</v>
      </c>
      <c r="G164" s="247"/>
      <c r="H164" s="250">
        <v>4.7999999999999998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4"/>
      <c r="U164" s="255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220</v>
      </c>
      <c r="AU164" s="256" t="s">
        <v>88</v>
      </c>
      <c r="AV164" s="14" t="s">
        <v>88</v>
      </c>
      <c r="AW164" s="14" t="s">
        <v>34</v>
      </c>
      <c r="AX164" s="14" t="s">
        <v>86</v>
      </c>
      <c r="AY164" s="256" t="s">
        <v>150</v>
      </c>
    </row>
    <row r="165" s="2" customFormat="1" ht="24.15" customHeight="1">
      <c r="A165" s="38"/>
      <c r="B165" s="39"/>
      <c r="C165" s="217" t="s">
        <v>359</v>
      </c>
      <c r="D165" s="217" t="s">
        <v>153</v>
      </c>
      <c r="E165" s="218" t="s">
        <v>1536</v>
      </c>
      <c r="F165" s="219" t="s">
        <v>1537</v>
      </c>
      <c r="G165" s="220" t="s">
        <v>218</v>
      </c>
      <c r="H165" s="221">
        <v>6</v>
      </c>
      <c r="I165" s="222"/>
      <c r="J165" s="223">
        <f>ROUND(I165*H165,2)</f>
        <v>0</v>
      </c>
      <c r="K165" s="219" t="s">
        <v>157</v>
      </c>
      <c r="L165" s="44"/>
      <c r="M165" s="224" t="s">
        <v>1</v>
      </c>
      <c r="N165" s="225" t="s">
        <v>43</v>
      </c>
      <c r="O165" s="91"/>
      <c r="P165" s="226">
        <f>O165*H165</f>
        <v>0</v>
      </c>
      <c r="Q165" s="226">
        <v>0</v>
      </c>
      <c r="R165" s="226">
        <f>Q165*H165</f>
        <v>0</v>
      </c>
      <c r="S165" s="226">
        <v>0.70899999999999996</v>
      </c>
      <c r="T165" s="226">
        <f>S165*H165</f>
        <v>4.2539999999999996</v>
      </c>
      <c r="U165" s="22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8" t="s">
        <v>560</v>
      </c>
      <c r="AT165" s="228" t="s">
        <v>153</v>
      </c>
      <c r="AU165" s="228" t="s">
        <v>88</v>
      </c>
      <c r="AY165" s="17" t="s">
        <v>150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86</v>
      </c>
      <c r="BK165" s="229">
        <f>ROUND(I165*H165,2)</f>
        <v>0</v>
      </c>
      <c r="BL165" s="17" t="s">
        <v>560</v>
      </c>
      <c r="BM165" s="228" t="s">
        <v>1538</v>
      </c>
    </row>
    <row r="166" s="14" customFormat="1">
      <c r="A166" s="14"/>
      <c r="B166" s="246"/>
      <c r="C166" s="247"/>
      <c r="D166" s="237" t="s">
        <v>220</v>
      </c>
      <c r="E166" s="248" t="s">
        <v>1</v>
      </c>
      <c r="F166" s="249" t="s">
        <v>1539</v>
      </c>
      <c r="G166" s="247"/>
      <c r="H166" s="250">
        <v>6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4"/>
      <c r="U166" s="255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220</v>
      </c>
      <c r="AU166" s="256" t="s">
        <v>88</v>
      </c>
      <c r="AV166" s="14" t="s">
        <v>88</v>
      </c>
      <c r="AW166" s="14" t="s">
        <v>34</v>
      </c>
      <c r="AX166" s="14" t="s">
        <v>86</v>
      </c>
      <c r="AY166" s="256" t="s">
        <v>150</v>
      </c>
    </row>
    <row r="167" s="2" customFormat="1" ht="24.15" customHeight="1">
      <c r="A167" s="38"/>
      <c r="B167" s="39"/>
      <c r="C167" s="217" t="s">
        <v>364</v>
      </c>
      <c r="D167" s="217" t="s">
        <v>153</v>
      </c>
      <c r="E167" s="218" t="s">
        <v>1431</v>
      </c>
      <c r="F167" s="219" t="s">
        <v>1432</v>
      </c>
      <c r="G167" s="220" t="s">
        <v>218</v>
      </c>
      <c r="H167" s="221">
        <v>5.2400000000000002</v>
      </c>
      <c r="I167" s="222"/>
      <c r="J167" s="223">
        <f>ROUND(I167*H167,2)</f>
        <v>0</v>
      </c>
      <c r="K167" s="219" t="s">
        <v>157</v>
      </c>
      <c r="L167" s="44"/>
      <c r="M167" s="224" t="s">
        <v>1</v>
      </c>
      <c r="N167" s="225" t="s">
        <v>43</v>
      </c>
      <c r="O167" s="91"/>
      <c r="P167" s="226">
        <f>O167*H167</f>
        <v>0</v>
      </c>
      <c r="Q167" s="226">
        <v>0</v>
      </c>
      <c r="R167" s="226">
        <f>Q167*H167</f>
        <v>0</v>
      </c>
      <c r="S167" s="226">
        <v>0.098000000000000004</v>
      </c>
      <c r="T167" s="226">
        <f>S167*H167</f>
        <v>0.51352000000000009</v>
      </c>
      <c r="U167" s="22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8" t="s">
        <v>560</v>
      </c>
      <c r="AT167" s="228" t="s">
        <v>153</v>
      </c>
      <c r="AU167" s="228" t="s">
        <v>88</v>
      </c>
      <c r="AY167" s="17" t="s">
        <v>150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7" t="s">
        <v>86</v>
      </c>
      <c r="BK167" s="229">
        <f>ROUND(I167*H167,2)</f>
        <v>0</v>
      </c>
      <c r="BL167" s="17" t="s">
        <v>560</v>
      </c>
      <c r="BM167" s="228" t="s">
        <v>1540</v>
      </c>
    </row>
    <row r="168" s="14" customFormat="1">
      <c r="A168" s="14"/>
      <c r="B168" s="246"/>
      <c r="C168" s="247"/>
      <c r="D168" s="237" t="s">
        <v>220</v>
      </c>
      <c r="E168" s="248" t="s">
        <v>1</v>
      </c>
      <c r="F168" s="249" t="s">
        <v>1541</v>
      </c>
      <c r="G168" s="247"/>
      <c r="H168" s="250">
        <v>5.2400000000000002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4"/>
      <c r="U168" s="255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220</v>
      </c>
      <c r="AU168" s="256" t="s">
        <v>88</v>
      </c>
      <c r="AV168" s="14" t="s">
        <v>88</v>
      </c>
      <c r="AW168" s="14" t="s">
        <v>34</v>
      </c>
      <c r="AX168" s="14" t="s">
        <v>86</v>
      </c>
      <c r="AY168" s="256" t="s">
        <v>150</v>
      </c>
    </row>
    <row r="169" s="2" customFormat="1" ht="24.15" customHeight="1">
      <c r="A169" s="38"/>
      <c r="B169" s="39"/>
      <c r="C169" s="217" t="s">
        <v>369</v>
      </c>
      <c r="D169" s="217" t="s">
        <v>153</v>
      </c>
      <c r="E169" s="218" t="s">
        <v>1542</v>
      </c>
      <c r="F169" s="219" t="s">
        <v>1543</v>
      </c>
      <c r="G169" s="220" t="s">
        <v>218</v>
      </c>
      <c r="H169" s="221">
        <v>2.7999999999999998</v>
      </c>
      <c r="I169" s="222"/>
      <c r="J169" s="223">
        <f>ROUND(I169*H169,2)</f>
        <v>0</v>
      </c>
      <c r="K169" s="219" t="s">
        <v>157</v>
      </c>
      <c r="L169" s="44"/>
      <c r="M169" s="224" t="s">
        <v>1</v>
      </c>
      <c r="N169" s="225" t="s">
        <v>43</v>
      </c>
      <c r="O169" s="91"/>
      <c r="P169" s="226">
        <f>O169*H169</f>
        <v>0</v>
      </c>
      <c r="Q169" s="226">
        <v>0</v>
      </c>
      <c r="R169" s="226">
        <f>Q169*H169</f>
        <v>0</v>
      </c>
      <c r="S169" s="226">
        <v>0.28100000000000003</v>
      </c>
      <c r="T169" s="226">
        <f>S169*H169</f>
        <v>0.78680000000000005</v>
      </c>
      <c r="U169" s="22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8" t="s">
        <v>560</v>
      </c>
      <c r="AT169" s="228" t="s">
        <v>153</v>
      </c>
      <c r="AU169" s="228" t="s">
        <v>88</v>
      </c>
      <c r="AY169" s="17" t="s">
        <v>150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86</v>
      </c>
      <c r="BK169" s="229">
        <f>ROUND(I169*H169,2)</f>
        <v>0</v>
      </c>
      <c r="BL169" s="17" t="s">
        <v>560</v>
      </c>
      <c r="BM169" s="228" t="s">
        <v>1544</v>
      </c>
    </row>
    <row r="170" s="14" customFormat="1">
      <c r="A170" s="14"/>
      <c r="B170" s="246"/>
      <c r="C170" s="247"/>
      <c r="D170" s="237" t="s">
        <v>220</v>
      </c>
      <c r="E170" s="248" t="s">
        <v>1</v>
      </c>
      <c r="F170" s="249" t="s">
        <v>1545</v>
      </c>
      <c r="G170" s="247"/>
      <c r="H170" s="250">
        <v>2.7999999999999998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4"/>
      <c r="U170" s="255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220</v>
      </c>
      <c r="AU170" s="256" t="s">
        <v>88</v>
      </c>
      <c r="AV170" s="14" t="s">
        <v>88</v>
      </c>
      <c r="AW170" s="14" t="s">
        <v>34</v>
      </c>
      <c r="AX170" s="14" t="s">
        <v>86</v>
      </c>
      <c r="AY170" s="256" t="s">
        <v>150</v>
      </c>
    </row>
    <row r="171" s="2" customFormat="1" ht="33" customHeight="1">
      <c r="A171" s="38"/>
      <c r="B171" s="39"/>
      <c r="C171" s="217" t="s">
        <v>374</v>
      </c>
      <c r="D171" s="217" t="s">
        <v>153</v>
      </c>
      <c r="E171" s="218" t="s">
        <v>1446</v>
      </c>
      <c r="F171" s="219" t="s">
        <v>1447</v>
      </c>
      <c r="G171" s="220" t="s">
        <v>253</v>
      </c>
      <c r="H171" s="221">
        <v>4</v>
      </c>
      <c r="I171" s="222"/>
      <c r="J171" s="223">
        <f>ROUND(I171*H171,2)</f>
        <v>0</v>
      </c>
      <c r="K171" s="219" t="s">
        <v>157</v>
      </c>
      <c r="L171" s="44"/>
      <c r="M171" s="224" t="s">
        <v>1</v>
      </c>
      <c r="N171" s="225" t="s">
        <v>43</v>
      </c>
      <c r="O171" s="91"/>
      <c r="P171" s="226">
        <f>O171*H171</f>
        <v>0</v>
      </c>
      <c r="Q171" s="226">
        <v>0</v>
      </c>
      <c r="R171" s="226">
        <f>Q171*H171</f>
        <v>0</v>
      </c>
      <c r="S171" s="226">
        <v>0.125</v>
      </c>
      <c r="T171" s="226">
        <f>S171*H171</f>
        <v>0.5</v>
      </c>
      <c r="U171" s="22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8" t="s">
        <v>560</v>
      </c>
      <c r="AT171" s="228" t="s">
        <v>153</v>
      </c>
      <c r="AU171" s="228" t="s">
        <v>88</v>
      </c>
      <c r="AY171" s="17" t="s">
        <v>150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7" t="s">
        <v>86</v>
      </c>
      <c r="BK171" s="229">
        <f>ROUND(I171*H171,2)</f>
        <v>0</v>
      </c>
      <c r="BL171" s="17" t="s">
        <v>560</v>
      </c>
      <c r="BM171" s="228" t="s">
        <v>1546</v>
      </c>
    </row>
    <row r="172" s="2" customFormat="1" ht="37.8" customHeight="1">
      <c r="A172" s="38"/>
      <c r="B172" s="39"/>
      <c r="C172" s="217" t="s">
        <v>379</v>
      </c>
      <c r="D172" s="217" t="s">
        <v>153</v>
      </c>
      <c r="E172" s="218" t="s">
        <v>1443</v>
      </c>
      <c r="F172" s="219" t="s">
        <v>1444</v>
      </c>
      <c r="G172" s="220" t="s">
        <v>253</v>
      </c>
      <c r="H172" s="221">
        <v>1</v>
      </c>
      <c r="I172" s="222"/>
      <c r="J172" s="223">
        <f>ROUND(I172*H172,2)</f>
        <v>0</v>
      </c>
      <c r="K172" s="219" t="s">
        <v>157</v>
      </c>
      <c r="L172" s="44"/>
      <c r="M172" s="224" t="s">
        <v>1</v>
      </c>
      <c r="N172" s="225" t="s">
        <v>43</v>
      </c>
      <c r="O172" s="91"/>
      <c r="P172" s="226">
        <f>O172*H172</f>
        <v>0</v>
      </c>
      <c r="Q172" s="226">
        <v>0</v>
      </c>
      <c r="R172" s="226">
        <f>Q172*H172</f>
        <v>0</v>
      </c>
      <c r="S172" s="226">
        <v>0.10000000000000001</v>
      </c>
      <c r="T172" s="226">
        <f>S172*H172</f>
        <v>0.10000000000000001</v>
      </c>
      <c r="U172" s="22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8" t="s">
        <v>560</v>
      </c>
      <c r="AT172" s="228" t="s">
        <v>153</v>
      </c>
      <c r="AU172" s="228" t="s">
        <v>88</v>
      </c>
      <c r="AY172" s="17" t="s">
        <v>150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7" t="s">
        <v>86</v>
      </c>
      <c r="BK172" s="229">
        <f>ROUND(I172*H172,2)</f>
        <v>0</v>
      </c>
      <c r="BL172" s="17" t="s">
        <v>560</v>
      </c>
      <c r="BM172" s="228" t="s">
        <v>1547</v>
      </c>
    </row>
    <row r="173" s="2" customFormat="1" ht="24.15" customHeight="1">
      <c r="A173" s="38"/>
      <c r="B173" s="39"/>
      <c r="C173" s="217" t="s">
        <v>385</v>
      </c>
      <c r="D173" s="217" t="s">
        <v>153</v>
      </c>
      <c r="E173" s="218" t="s">
        <v>1548</v>
      </c>
      <c r="F173" s="219" t="s">
        <v>1549</v>
      </c>
      <c r="G173" s="220" t="s">
        <v>253</v>
      </c>
      <c r="H173" s="221">
        <v>12</v>
      </c>
      <c r="I173" s="222"/>
      <c r="J173" s="223">
        <f>ROUND(I173*H173,2)</f>
        <v>0</v>
      </c>
      <c r="K173" s="219" t="s">
        <v>157</v>
      </c>
      <c r="L173" s="44"/>
      <c r="M173" s="224" t="s">
        <v>1</v>
      </c>
      <c r="N173" s="225" t="s">
        <v>43</v>
      </c>
      <c r="O173" s="91"/>
      <c r="P173" s="226">
        <f>O173*H173</f>
        <v>0</v>
      </c>
      <c r="Q173" s="226">
        <v>0.00012</v>
      </c>
      <c r="R173" s="226">
        <f>Q173*H173</f>
        <v>0.0014400000000000001</v>
      </c>
      <c r="S173" s="226">
        <v>0</v>
      </c>
      <c r="T173" s="226">
        <f>S173*H173</f>
        <v>0</v>
      </c>
      <c r="U173" s="227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8" t="s">
        <v>560</v>
      </c>
      <c r="AT173" s="228" t="s">
        <v>153</v>
      </c>
      <c r="AU173" s="228" t="s">
        <v>88</v>
      </c>
      <c r="AY173" s="17" t="s">
        <v>150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7" t="s">
        <v>86</v>
      </c>
      <c r="BK173" s="229">
        <f>ROUND(I173*H173,2)</f>
        <v>0</v>
      </c>
      <c r="BL173" s="17" t="s">
        <v>560</v>
      </c>
      <c r="BM173" s="228" t="s">
        <v>1550</v>
      </c>
    </row>
    <row r="174" s="14" customFormat="1">
      <c r="A174" s="14"/>
      <c r="B174" s="246"/>
      <c r="C174" s="247"/>
      <c r="D174" s="237" t="s">
        <v>220</v>
      </c>
      <c r="E174" s="248" t="s">
        <v>1</v>
      </c>
      <c r="F174" s="249" t="s">
        <v>1551</v>
      </c>
      <c r="G174" s="247"/>
      <c r="H174" s="250">
        <v>12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4"/>
      <c r="U174" s="255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220</v>
      </c>
      <c r="AU174" s="256" t="s">
        <v>88</v>
      </c>
      <c r="AV174" s="14" t="s">
        <v>88</v>
      </c>
      <c r="AW174" s="14" t="s">
        <v>34</v>
      </c>
      <c r="AX174" s="14" t="s">
        <v>86</v>
      </c>
      <c r="AY174" s="256" t="s">
        <v>150</v>
      </c>
    </row>
    <row r="175" s="2" customFormat="1" ht="24.15" customHeight="1">
      <c r="A175" s="38"/>
      <c r="B175" s="39"/>
      <c r="C175" s="217" t="s">
        <v>392</v>
      </c>
      <c r="D175" s="217" t="s">
        <v>153</v>
      </c>
      <c r="E175" s="218" t="s">
        <v>1552</v>
      </c>
      <c r="F175" s="219" t="s">
        <v>1553</v>
      </c>
      <c r="G175" s="220" t="s">
        <v>253</v>
      </c>
      <c r="H175" s="221">
        <v>10</v>
      </c>
      <c r="I175" s="222"/>
      <c r="J175" s="223">
        <f>ROUND(I175*H175,2)</f>
        <v>0</v>
      </c>
      <c r="K175" s="219" t="s">
        <v>157</v>
      </c>
      <c r="L175" s="44"/>
      <c r="M175" s="224" t="s">
        <v>1</v>
      </c>
      <c r="N175" s="225" t="s">
        <v>43</v>
      </c>
      <c r="O175" s="91"/>
      <c r="P175" s="226">
        <f>O175*H175</f>
        <v>0</v>
      </c>
      <c r="Q175" s="226">
        <v>1.0000000000000001E-05</v>
      </c>
      <c r="R175" s="226">
        <f>Q175*H175</f>
        <v>0.00010000000000000001</v>
      </c>
      <c r="S175" s="226">
        <v>0</v>
      </c>
      <c r="T175" s="226">
        <f>S175*H175</f>
        <v>0</v>
      </c>
      <c r="U175" s="227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8" t="s">
        <v>560</v>
      </c>
      <c r="AT175" s="228" t="s">
        <v>153</v>
      </c>
      <c r="AU175" s="228" t="s">
        <v>88</v>
      </c>
      <c r="AY175" s="17" t="s">
        <v>150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7" t="s">
        <v>86</v>
      </c>
      <c r="BK175" s="229">
        <f>ROUND(I175*H175,2)</f>
        <v>0</v>
      </c>
      <c r="BL175" s="17" t="s">
        <v>560</v>
      </c>
      <c r="BM175" s="228" t="s">
        <v>1554</v>
      </c>
    </row>
    <row r="176" s="14" customFormat="1">
      <c r="A176" s="14"/>
      <c r="B176" s="246"/>
      <c r="C176" s="247"/>
      <c r="D176" s="237" t="s">
        <v>220</v>
      </c>
      <c r="E176" s="248" t="s">
        <v>1</v>
      </c>
      <c r="F176" s="249" t="s">
        <v>1555</v>
      </c>
      <c r="G176" s="247"/>
      <c r="H176" s="250">
        <v>10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4"/>
      <c r="U176" s="255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220</v>
      </c>
      <c r="AU176" s="256" t="s">
        <v>88</v>
      </c>
      <c r="AV176" s="14" t="s">
        <v>88</v>
      </c>
      <c r="AW176" s="14" t="s">
        <v>34</v>
      </c>
      <c r="AX176" s="14" t="s">
        <v>86</v>
      </c>
      <c r="AY176" s="256" t="s">
        <v>150</v>
      </c>
    </row>
    <row r="177" s="2" customFormat="1" ht="24.15" customHeight="1">
      <c r="A177" s="38"/>
      <c r="B177" s="39"/>
      <c r="C177" s="217" t="s">
        <v>397</v>
      </c>
      <c r="D177" s="217" t="s">
        <v>153</v>
      </c>
      <c r="E177" s="218" t="s">
        <v>1449</v>
      </c>
      <c r="F177" s="219" t="s">
        <v>1450</v>
      </c>
      <c r="G177" s="220" t="s">
        <v>253</v>
      </c>
      <c r="H177" s="221">
        <v>10.6</v>
      </c>
      <c r="I177" s="222"/>
      <c r="J177" s="223">
        <f>ROUND(I177*H177,2)</f>
        <v>0</v>
      </c>
      <c r="K177" s="219" t="s">
        <v>157</v>
      </c>
      <c r="L177" s="44"/>
      <c r="M177" s="224" t="s">
        <v>1</v>
      </c>
      <c r="N177" s="225" t="s">
        <v>43</v>
      </c>
      <c r="O177" s="91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6">
        <f>S177*H177</f>
        <v>0</v>
      </c>
      <c r="U177" s="22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8" t="s">
        <v>560</v>
      </c>
      <c r="AT177" s="228" t="s">
        <v>153</v>
      </c>
      <c r="AU177" s="228" t="s">
        <v>88</v>
      </c>
      <c r="AY177" s="17" t="s">
        <v>150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7" t="s">
        <v>86</v>
      </c>
      <c r="BK177" s="229">
        <f>ROUND(I177*H177,2)</f>
        <v>0</v>
      </c>
      <c r="BL177" s="17" t="s">
        <v>560</v>
      </c>
      <c r="BM177" s="228" t="s">
        <v>1556</v>
      </c>
    </row>
    <row r="178" s="14" customFormat="1">
      <c r="A178" s="14"/>
      <c r="B178" s="246"/>
      <c r="C178" s="247"/>
      <c r="D178" s="237" t="s">
        <v>220</v>
      </c>
      <c r="E178" s="248" t="s">
        <v>1</v>
      </c>
      <c r="F178" s="249" t="s">
        <v>1557</v>
      </c>
      <c r="G178" s="247"/>
      <c r="H178" s="250">
        <v>10.6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4"/>
      <c r="U178" s="255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220</v>
      </c>
      <c r="AU178" s="256" t="s">
        <v>88</v>
      </c>
      <c r="AV178" s="14" t="s">
        <v>88</v>
      </c>
      <c r="AW178" s="14" t="s">
        <v>34</v>
      </c>
      <c r="AX178" s="14" t="s">
        <v>86</v>
      </c>
      <c r="AY178" s="256" t="s">
        <v>150</v>
      </c>
    </row>
    <row r="179" s="2" customFormat="1" ht="24.15" customHeight="1">
      <c r="A179" s="38"/>
      <c r="B179" s="39"/>
      <c r="C179" s="217" t="s">
        <v>403</v>
      </c>
      <c r="D179" s="217" t="s">
        <v>153</v>
      </c>
      <c r="E179" s="218" t="s">
        <v>1208</v>
      </c>
      <c r="F179" s="219" t="s">
        <v>1209</v>
      </c>
      <c r="G179" s="220" t="s">
        <v>388</v>
      </c>
      <c r="H179" s="221">
        <v>8.3680000000000003</v>
      </c>
      <c r="I179" s="222"/>
      <c r="J179" s="223">
        <f>ROUND(I179*H179,2)</f>
        <v>0</v>
      </c>
      <c r="K179" s="219" t="s">
        <v>157</v>
      </c>
      <c r="L179" s="44"/>
      <c r="M179" s="224" t="s">
        <v>1</v>
      </c>
      <c r="N179" s="225" t="s">
        <v>43</v>
      </c>
      <c r="O179" s="91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6">
        <f>S179*H179</f>
        <v>0</v>
      </c>
      <c r="U179" s="22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8" t="s">
        <v>167</v>
      </c>
      <c r="AT179" s="228" t="s">
        <v>153</v>
      </c>
      <c r="AU179" s="228" t="s">
        <v>88</v>
      </c>
      <c r="AY179" s="17" t="s">
        <v>150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7" t="s">
        <v>86</v>
      </c>
      <c r="BK179" s="229">
        <f>ROUND(I179*H179,2)</f>
        <v>0</v>
      </c>
      <c r="BL179" s="17" t="s">
        <v>167</v>
      </c>
      <c r="BM179" s="228" t="s">
        <v>1558</v>
      </c>
    </row>
    <row r="180" s="2" customFormat="1" ht="24.15" customHeight="1">
      <c r="A180" s="38"/>
      <c r="B180" s="39"/>
      <c r="C180" s="217" t="s">
        <v>416</v>
      </c>
      <c r="D180" s="217" t="s">
        <v>153</v>
      </c>
      <c r="E180" s="218" t="s">
        <v>1454</v>
      </c>
      <c r="F180" s="219" t="s">
        <v>1455</v>
      </c>
      <c r="G180" s="220" t="s">
        <v>388</v>
      </c>
      <c r="H180" s="221">
        <v>8.3680000000000003</v>
      </c>
      <c r="I180" s="222"/>
      <c r="J180" s="223">
        <f>ROUND(I180*H180,2)</f>
        <v>0</v>
      </c>
      <c r="K180" s="219" t="s">
        <v>157</v>
      </c>
      <c r="L180" s="44"/>
      <c r="M180" s="224" t="s">
        <v>1</v>
      </c>
      <c r="N180" s="225" t="s">
        <v>43</v>
      </c>
      <c r="O180" s="91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6">
        <f>S180*H180</f>
        <v>0</v>
      </c>
      <c r="U180" s="22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8" t="s">
        <v>560</v>
      </c>
      <c r="AT180" s="228" t="s">
        <v>153</v>
      </c>
      <c r="AU180" s="228" t="s">
        <v>88</v>
      </c>
      <c r="AY180" s="17" t="s">
        <v>150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7" t="s">
        <v>86</v>
      </c>
      <c r="BK180" s="229">
        <f>ROUND(I180*H180,2)</f>
        <v>0</v>
      </c>
      <c r="BL180" s="17" t="s">
        <v>560</v>
      </c>
      <c r="BM180" s="228" t="s">
        <v>1559</v>
      </c>
    </row>
    <row r="181" s="2" customFormat="1" ht="24.15" customHeight="1">
      <c r="A181" s="38"/>
      <c r="B181" s="39"/>
      <c r="C181" s="217" t="s">
        <v>423</v>
      </c>
      <c r="D181" s="217" t="s">
        <v>153</v>
      </c>
      <c r="E181" s="218" t="s">
        <v>1457</v>
      </c>
      <c r="F181" s="219" t="s">
        <v>1458</v>
      </c>
      <c r="G181" s="220" t="s">
        <v>388</v>
      </c>
      <c r="H181" s="221">
        <v>242.66999999999999</v>
      </c>
      <c r="I181" s="222"/>
      <c r="J181" s="223">
        <f>ROUND(I181*H181,2)</f>
        <v>0</v>
      </c>
      <c r="K181" s="219" t="s">
        <v>157</v>
      </c>
      <c r="L181" s="44"/>
      <c r="M181" s="224" t="s">
        <v>1</v>
      </c>
      <c r="N181" s="225" t="s">
        <v>43</v>
      </c>
      <c r="O181" s="91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6">
        <f>S181*H181</f>
        <v>0</v>
      </c>
      <c r="U181" s="22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8" t="s">
        <v>560</v>
      </c>
      <c r="AT181" s="228" t="s">
        <v>153</v>
      </c>
      <c r="AU181" s="228" t="s">
        <v>88</v>
      </c>
      <c r="AY181" s="17" t="s">
        <v>150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7" t="s">
        <v>86</v>
      </c>
      <c r="BK181" s="229">
        <f>ROUND(I181*H181,2)</f>
        <v>0</v>
      </c>
      <c r="BL181" s="17" t="s">
        <v>560</v>
      </c>
      <c r="BM181" s="228" t="s">
        <v>1560</v>
      </c>
    </row>
    <row r="182" s="2" customFormat="1" ht="37.8" customHeight="1">
      <c r="A182" s="38"/>
      <c r="B182" s="39"/>
      <c r="C182" s="217" t="s">
        <v>428</v>
      </c>
      <c r="D182" s="217" t="s">
        <v>153</v>
      </c>
      <c r="E182" s="218" t="s">
        <v>1460</v>
      </c>
      <c r="F182" s="219" t="s">
        <v>1461</v>
      </c>
      <c r="G182" s="220" t="s">
        <v>388</v>
      </c>
      <c r="H182" s="221">
        <v>3.6000000000000001</v>
      </c>
      <c r="I182" s="222"/>
      <c r="J182" s="223">
        <f>ROUND(I182*H182,2)</f>
        <v>0</v>
      </c>
      <c r="K182" s="219" t="s">
        <v>157</v>
      </c>
      <c r="L182" s="44"/>
      <c r="M182" s="224" t="s">
        <v>1</v>
      </c>
      <c r="N182" s="225" t="s">
        <v>43</v>
      </c>
      <c r="O182" s="91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6">
        <f>S182*H182</f>
        <v>0</v>
      </c>
      <c r="U182" s="22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8" t="s">
        <v>560</v>
      </c>
      <c r="AT182" s="228" t="s">
        <v>153</v>
      </c>
      <c r="AU182" s="228" t="s">
        <v>88</v>
      </c>
      <c r="AY182" s="17" t="s">
        <v>150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7" t="s">
        <v>86</v>
      </c>
      <c r="BK182" s="229">
        <f>ROUND(I182*H182,2)</f>
        <v>0</v>
      </c>
      <c r="BL182" s="17" t="s">
        <v>560</v>
      </c>
      <c r="BM182" s="228" t="s">
        <v>1561</v>
      </c>
    </row>
    <row r="183" s="2" customFormat="1" ht="44.25" customHeight="1">
      <c r="A183" s="38"/>
      <c r="B183" s="39"/>
      <c r="C183" s="217" t="s">
        <v>433</v>
      </c>
      <c r="D183" s="217" t="s">
        <v>153</v>
      </c>
      <c r="E183" s="218" t="s">
        <v>1463</v>
      </c>
      <c r="F183" s="219" t="s">
        <v>1221</v>
      </c>
      <c r="G183" s="220" t="s">
        <v>388</v>
      </c>
      <c r="H183" s="221">
        <v>4.7679999999999998</v>
      </c>
      <c r="I183" s="222"/>
      <c r="J183" s="223">
        <f>ROUND(I183*H183,2)</f>
        <v>0</v>
      </c>
      <c r="K183" s="219" t="s">
        <v>157</v>
      </c>
      <c r="L183" s="44"/>
      <c r="M183" s="224" t="s">
        <v>1</v>
      </c>
      <c r="N183" s="225" t="s">
        <v>43</v>
      </c>
      <c r="O183" s="91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6">
        <f>S183*H183</f>
        <v>0</v>
      </c>
      <c r="U183" s="227" t="s">
        <v>1</v>
      </c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8" t="s">
        <v>560</v>
      </c>
      <c r="AT183" s="228" t="s">
        <v>153</v>
      </c>
      <c r="AU183" s="228" t="s">
        <v>88</v>
      </c>
      <c r="AY183" s="17" t="s">
        <v>150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7" t="s">
        <v>86</v>
      </c>
      <c r="BK183" s="229">
        <f>ROUND(I183*H183,2)</f>
        <v>0</v>
      </c>
      <c r="BL183" s="17" t="s">
        <v>560</v>
      </c>
      <c r="BM183" s="228" t="s">
        <v>1562</v>
      </c>
    </row>
    <row r="184" s="2" customFormat="1" ht="24.15" customHeight="1">
      <c r="A184" s="38"/>
      <c r="B184" s="39"/>
      <c r="C184" s="217" t="s">
        <v>438</v>
      </c>
      <c r="D184" s="217" t="s">
        <v>153</v>
      </c>
      <c r="E184" s="218" t="s">
        <v>1465</v>
      </c>
      <c r="F184" s="219" t="s">
        <v>1466</v>
      </c>
      <c r="G184" s="220" t="s">
        <v>388</v>
      </c>
      <c r="H184" s="221">
        <v>0.77600000000000002</v>
      </c>
      <c r="I184" s="222"/>
      <c r="J184" s="223">
        <f>ROUND(I184*H184,2)</f>
        <v>0</v>
      </c>
      <c r="K184" s="219" t="s">
        <v>157</v>
      </c>
      <c r="L184" s="44"/>
      <c r="M184" s="230" t="s">
        <v>1</v>
      </c>
      <c r="N184" s="231" t="s">
        <v>43</v>
      </c>
      <c r="O184" s="232"/>
      <c r="P184" s="233">
        <f>O184*H184</f>
        <v>0</v>
      </c>
      <c r="Q184" s="233">
        <v>0</v>
      </c>
      <c r="R184" s="233">
        <f>Q184*H184</f>
        <v>0</v>
      </c>
      <c r="S184" s="233">
        <v>0</v>
      </c>
      <c r="T184" s="233">
        <f>S184*H184</f>
        <v>0</v>
      </c>
      <c r="U184" s="234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8" t="s">
        <v>560</v>
      </c>
      <c r="AT184" s="228" t="s">
        <v>153</v>
      </c>
      <c r="AU184" s="228" t="s">
        <v>88</v>
      </c>
      <c r="AY184" s="17" t="s">
        <v>150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7" t="s">
        <v>86</v>
      </c>
      <c r="BK184" s="229">
        <f>ROUND(I184*H184,2)</f>
        <v>0</v>
      </c>
      <c r="BL184" s="17" t="s">
        <v>560</v>
      </c>
      <c r="BM184" s="228" t="s">
        <v>1563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67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6PbXLLFxaPuBCbivkN5XX6FHyl/pG011RSKk91ZGtYnhjWCtJ4TVZZsxm+Fx+bI1qg48N74wbXtQ/xqgN7f7Cg==" hashValue="vdM2Rk3eWru5DxYQLfBUsXWtTyGrAfFhtrI/jJkQjRF2EkSLR00SIqLmN3edPzHvK0h4mB3tj6zSlgh3yvCSTw==" algorithmName="SHA-512" password="CC35"/>
  <autoFilter ref="C117:K18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ROUND((SUM(BE118:BE161)),  2)</f>
        <v>0</v>
      </c>
      <c r="G33" s="38"/>
      <c r="H33" s="38"/>
      <c r="I33" s="155">
        <v>0.20999999999999999</v>
      </c>
      <c r="J33" s="154">
        <f>ROUND(((SUM(BE118:BE161))*I33),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ROUND((SUM(BF118:BF161)),  2)</f>
        <v>0</v>
      </c>
      <c r="G34" s="38"/>
      <c r="H34" s="38"/>
      <c r="I34" s="155">
        <v>0.14999999999999999</v>
      </c>
      <c r="J34" s="154">
        <f>ROUND(((SUM(BF118:BF161))*I34),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404 - Ochrana Vodafone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1230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404 - Ochrana Vodafone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135</v>
      </c>
      <c r="D117" s="194" t="s">
        <v>63</v>
      </c>
      <c r="E117" s="194" t="s">
        <v>59</v>
      </c>
      <c r="F117" s="194" t="s">
        <v>60</v>
      </c>
      <c r="G117" s="194" t="s">
        <v>136</v>
      </c>
      <c r="H117" s="194" t="s">
        <v>137</v>
      </c>
      <c r="I117" s="194" t="s">
        <v>138</v>
      </c>
      <c r="J117" s="194" t="s">
        <v>124</v>
      </c>
      <c r="K117" s="195" t="s">
        <v>139</v>
      </c>
      <c r="L117" s="196"/>
      <c r="M117" s="100" t="s">
        <v>1</v>
      </c>
      <c r="N117" s="101" t="s">
        <v>42</v>
      </c>
      <c r="O117" s="101" t="s">
        <v>140</v>
      </c>
      <c r="P117" s="101" t="s">
        <v>141</v>
      </c>
      <c r="Q117" s="101" t="s">
        <v>142</v>
      </c>
      <c r="R117" s="101" t="s">
        <v>143</v>
      </c>
      <c r="S117" s="101" t="s">
        <v>144</v>
      </c>
      <c r="T117" s="101" t="s">
        <v>145</v>
      </c>
      <c r="U117" s="102" t="s">
        <v>146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24.363890199999997</v>
      </c>
      <c r="S118" s="104"/>
      <c r="T118" s="199">
        <f>T119</f>
        <v>5.3164999999999996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417</v>
      </c>
      <c r="F119" s="204" t="s">
        <v>1233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24.363890199999997</v>
      </c>
      <c r="S119" s="209"/>
      <c r="T119" s="210">
        <f>T120</f>
        <v>5.3164999999999996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163</v>
      </c>
      <c r="AT119" s="213" t="s">
        <v>77</v>
      </c>
      <c r="AU119" s="213" t="s">
        <v>78</v>
      </c>
      <c r="AY119" s="212" t="s">
        <v>150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1346</v>
      </c>
      <c r="F120" s="215" t="s">
        <v>1347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SUM(P121:P161)</f>
        <v>0</v>
      </c>
      <c r="Q120" s="209"/>
      <c r="R120" s="210">
        <f>SUM(R121:R161)</f>
        <v>24.363890199999997</v>
      </c>
      <c r="S120" s="209"/>
      <c r="T120" s="210">
        <f>SUM(T121:T161)</f>
        <v>5.3164999999999996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163</v>
      </c>
      <c r="AT120" s="213" t="s">
        <v>77</v>
      </c>
      <c r="AU120" s="213" t="s">
        <v>86</v>
      </c>
      <c r="AY120" s="212" t="s">
        <v>150</v>
      </c>
      <c r="BK120" s="214">
        <f>SUM(BK121:BK161)</f>
        <v>0</v>
      </c>
    </row>
    <row r="121" s="2" customFormat="1" ht="24.15" customHeight="1">
      <c r="A121" s="38"/>
      <c r="B121" s="39"/>
      <c r="C121" s="217" t="s">
        <v>86</v>
      </c>
      <c r="D121" s="217" t="s">
        <v>153</v>
      </c>
      <c r="E121" s="218" t="s">
        <v>1348</v>
      </c>
      <c r="F121" s="219" t="s">
        <v>1349</v>
      </c>
      <c r="G121" s="220" t="s">
        <v>1350</v>
      </c>
      <c r="H121" s="221">
        <v>0.186</v>
      </c>
      <c r="I121" s="222"/>
      <c r="J121" s="223">
        <f>ROUND(I121*H121,2)</f>
        <v>0</v>
      </c>
      <c r="K121" s="219" t="s">
        <v>157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0.0088000000000000005</v>
      </c>
      <c r="R121" s="226">
        <f>Q121*H121</f>
        <v>0.0016368000000000001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560</v>
      </c>
      <c r="AT121" s="228" t="s">
        <v>153</v>
      </c>
      <c r="AU121" s="228" t="s">
        <v>88</v>
      </c>
      <c r="AY121" s="17" t="s">
        <v>150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560</v>
      </c>
      <c r="BM121" s="228" t="s">
        <v>1565</v>
      </c>
    </row>
    <row r="122" s="2" customFormat="1" ht="21.75" customHeight="1">
      <c r="A122" s="38"/>
      <c r="B122" s="39"/>
      <c r="C122" s="217" t="s">
        <v>88</v>
      </c>
      <c r="D122" s="217" t="s">
        <v>153</v>
      </c>
      <c r="E122" s="218" t="s">
        <v>1352</v>
      </c>
      <c r="F122" s="219" t="s">
        <v>1353</v>
      </c>
      <c r="G122" s="220" t="s">
        <v>1350</v>
      </c>
      <c r="H122" s="221">
        <v>0.186</v>
      </c>
      <c r="I122" s="222"/>
      <c r="J122" s="223">
        <f>ROUND(I122*H122,2)</f>
        <v>0</v>
      </c>
      <c r="K122" s="219" t="s">
        <v>157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0.0099000000000000008</v>
      </c>
      <c r="R122" s="226">
        <f>Q122*H122</f>
        <v>0.0018414000000000002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560</v>
      </c>
      <c r="AT122" s="228" t="s">
        <v>153</v>
      </c>
      <c r="AU122" s="228" t="s">
        <v>88</v>
      </c>
      <c r="AY122" s="17" t="s">
        <v>150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560</v>
      </c>
      <c r="BM122" s="228" t="s">
        <v>1566</v>
      </c>
    </row>
    <row r="123" s="2" customFormat="1" ht="24.15" customHeight="1">
      <c r="A123" s="38"/>
      <c r="B123" s="39"/>
      <c r="C123" s="217" t="s">
        <v>163</v>
      </c>
      <c r="D123" s="217" t="s">
        <v>153</v>
      </c>
      <c r="E123" s="218" t="s">
        <v>1355</v>
      </c>
      <c r="F123" s="219" t="s">
        <v>1356</v>
      </c>
      <c r="G123" s="220" t="s">
        <v>218</v>
      </c>
      <c r="H123" s="221">
        <v>86.75</v>
      </c>
      <c r="I123" s="222"/>
      <c r="J123" s="223">
        <f>ROUND(I123*H123,2)</f>
        <v>0</v>
      </c>
      <c r="K123" s="219" t="s">
        <v>157</v>
      </c>
      <c r="L123" s="44"/>
      <c r="M123" s="224" t="s">
        <v>1</v>
      </c>
      <c r="N123" s="225" t="s">
        <v>43</v>
      </c>
      <c r="O123" s="91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6">
        <f>S123*H123</f>
        <v>0</v>
      </c>
      <c r="U123" s="22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560</v>
      </c>
      <c r="AT123" s="228" t="s">
        <v>153</v>
      </c>
      <c r="AU123" s="228" t="s">
        <v>88</v>
      </c>
      <c r="AY123" s="17" t="s">
        <v>150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560</v>
      </c>
      <c r="BM123" s="228" t="s">
        <v>1567</v>
      </c>
    </row>
    <row r="124" s="14" customFormat="1">
      <c r="A124" s="14"/>
      <c r="B124" s="246"/>
      <c r="C124" s="247"/>
      <c r="D124" s="237" t="s">
        <v>220</v>
      </c>
      <c r="E124" s="248" t="s">
        <v>1</v>
      </c>
      <c r="F124" s="249" t="s">
        <v>1568</v>
      </c>
      <c r="G124" s="247"/>
      <c r="H124" s="250">
        <v>86.75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4"/>
      <c r="U124" s="255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220</v>
      </c>
      <c r="AU124" s="256" t="s">
        <v>88</v>
      </c>
      <c r="AV124" s="14" t="s">
        <v>88</v>
      </c>
      <c r="AW124" s="14" t="s">
        <v>34</v>
      </c>
      <c r="AX124" s="14" t="s">
        <v>86</v>
      </c>
      <c r="AY124" s="256" t="s">
        <v>150</v>
      </c>
    </row>
    <row r="125" s="2" customFormat="1" ht="24.15" customHeight="1">
      <c r="A125" s="38"/>
      <c r="B125" s="39"/>
      <c r="C125" s="217" t="s">
        <v>167</v>
      </c>
      <c r="D125" s="217" t="s">
        <v>153</v>
      </c>
      <c r="E125" s="218" t="s">
        <v>1569</v>
      </c>
      <c r="F125" s="219" t="s">
        <v>1570</v>
      </c>
      <c r="G125" s="220" t="s">
        <v>253</v>
      </c>
      <c r="H125" s="221">
        <v>186</v>
      </c>
      <c r="I125" s="222"/>
      <c r="J125" s="223">
        <f>ROUND(I125*H125,2)</f>
        <v>0</v>
      </c>
      <c r="K125" s="219" t="s">
        <v>157</v>
      </c>
      <c r="L125" s="44"/>
      <c r="M125" s="224" t="s">
        <v>1</v>
      </c>
      <c r="N125" s="225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560</v>
      </c>
      <c r="AT125" s="228" t="s">
        <v>153</v>
      </c>
      <c r="AU125" s="228" t="s">
        <v>88</v>
      </c>
      <c r="AY125" s="17" t="s">
        <v>150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560</v>
      </c>
      <c r="BM125" s="228" t="s">
        <v>1571</v>
      </c>
    </row>
    <row r="126" s="2" customFormat="1" ht="37.8" customHeight="1">
      <c r="A126" s="38"/>
      <c r="B126" s="39"/>
      <c r="C126" s="217" t="s">
        <v>149</v>
      </c>
      <c r="D126" s="217" t="s">
        <v>153</v>
      </c>
      <c r="E126" s="218" t="s">
        <v>1362</v>
      </c>
      <c r="F126" s="219" t="s">
        <v>1363</v>
      </c>
      <c r="G126" s="220" t="s">
        <v>284</v>
      </c>
      <c r="H126" s="221">
        <v>18.600000000000001</v>
      </c>
      <c r="I126" s="222"/>
      <c r="J126" s="223">
        <f>ROUND(I126*H126,2)</f>
        <v>0</v>
      </c>
      <c r="K126" s="219" t="s">
        <v>157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560</v>
      </c>
      <c r="AT126" s="228" t="s">
        <v>153</v>
      </c>
      <c r="AU126" s="228" t="s">
        <v>88</v>
      </c>
      <c r="AY126" s="17" t="s">
        <v>150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560</v>
      </c>
      <c r="BM126" s="228" t="s">
        <v>1572</v>
      </c>
    </row>
    <row r="127" s="2" customFormat="1" ht="37.8" customHeight="1">
      <c r="A127" s="38"/>
      <c r="B127" s="39"/>
      <c r="C127" s="217" t="s">
        <v>174</v>
      </c>
      <c r="D127" s="217" t="s">
        <v>153</v>
      </c>
      <c r="E127" s="218" t="s">
        <v>1365</v>
      </c>
      <c r="F127" s="219" t="s">
        <v>1366</v>
      </c>
      <c r="G127" s="220" t="s">
        <v>284</v>
      </c>
      <c r="H127" s="221">
        <v>539.39999999999998</v>
      </c>
      <c r="I127" s="222"/>
      <c r="J127" s="223">
        <f>ROUND(I127*H127,2)</f>
        <v>0</v>
      </c>
      <c r="K127" s="219" t="s">
        <v>157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560</v>
      </c>
      <c r="AT127" s="228" t="s">
        <v>153</v>
      </c>
      <c r="AU127" s="228" t="s">
        <v>88</v>
      </c>
      <c r="AY127" s="17" t="s">
        <v>150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560</v>
      </c>
      <c r="BM127" s="228" t="s">
        <v>1573</v>
      </c>
    </row>
    <row r="128" s="2" customFormat="1" ht="24.15" customHeight="1">
      <c r="A128" s="38"/>
      <c r="B128" s="39"/>
      <c r="C128" s="217" t="s">
        <v>180</v>
      </c>
      <c r="D128" s="217" t="s">
        <v>153</v>
      </c>
      <c r="E128" s="218" t="s">
        <v>1368</v>
      </c>
      <c r="F128" s="219" t="s">
        <v>1369</v>
      </c>
      <c r="G128" s="220" t="s">
        <v>388</v>
      </c>
      <c r="H128" s="221">
        <v>37.200000000000003</v>
      </c>
      <c r="I128" s="222"/>
      <c r="J128" s="223">
        <f>ROUND(I128*H128,2)</f>
        <v>0</v>
      </c>
      <c r="K128" s="219" t="s">
        <v>157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560</v>
      </c>
      <c r="AT128" s="228" t="s">
        <v>153</v>
      </c>
      <c r="AU128" s="228" t="s">
        <v>88</v>
      </c>
      <c r="AY128" s="17" t="s">
        <v>150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560</v>
      </c>
      <c r="BM128" s="228" t="s">
        <v>1574</v>
      </c>
    </row>
    <row r="129" s="2" customFormat="1" ht="24.15" customHeight="1">
      <c r="A129" s="38"/>
      <c r="B129" s="39"/>
      <c r="C129" s="217" t="s">
        <v>185</v>
      </c>
      <c r="D129" s="217" t="s">
        <v>153</v>
      </c>
      <c r="E129" s="218" t="s">
        <v>1371</v>
      </c>
      <c r="F129" s="219" t="s">
        <v>1372</v>
      </c>
      <c r="G129" s="220" t="s">
        <v>284</v>
      </c>
      <c r="H129" s="221">
        <v>18.600000000000001</v>
      </c>
      <c r="I129" s="222"/>
      <c r="J129" s="223">
        <f>ROUND(I129*H129,2)</f>
        <v>0</v>
      </c>
      <c r="K129" s="219" t="s">
        <v>157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560</v>
      </c>
      <c r="AT129" s="228" t="s">
        <v>153</v>
      </c>
      <c r="AU129" s="228" t="s">
        <v>88</v>
      </c>
      <c r="AY129" s="17" t="s">
        <v>150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560</v>
      </c>
      <c r="BM129" s="228" t="s">
        <v>1575</v>
      </c>
    </row>
    <row r="130" s="14" customFormat="1">
      <c r="A130" s="14"/>
      <c r="B130" s="246"/>
      <c r="C130" s="247"/>
      <c r="D130" s="237" t="s">
        <v>220</v>
      </c>
      <c r="E130" s="248" t="s">
        <v>1</v>
      </c>
      <c r="F130" s="249" t="s">
        <v>1576</v>
      </c>
      <c r="G130" s="247"/>
      <c r="H130" s="250">
        <v>18.600000000000001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4"/>
      <c r="U130" s="255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220</v>
      </c>
      <c r="AU130" s="256" t="s">
        <v>88</v>
      </c>
      <c r="AV130" s="14" t="s">
        <v>88</v>
      </c>
      <c r="AW130" s="14" t="s">
        <v>34</v>
      </c>
      <c r="AX130" s="14" t="s">
        <v>86</v>
      </c>
      <c r="AY130" s="256" t="s">
        <v>150</v>
      </c>
    </row>
    <row r="131" s="2" customFormat="1" ht="24.15" customHeight="1">
      <c r="A131" s="38"/>
      <c r="B131" s="39"/>
      <c r="C131" s="217" t="s">
        <v>190</v>
      </c>
      <c r="D131" s="217" t="s">
        <v>153</v>
      </c>
      <c r="E131" s="218" t="s">
        <v>1375</v>
      </c>
      <c r="F131" s="219" t="s">
        <v>1376</v>
      </c>
      <c r="G131" s="220" t="s">
        <v>253</v>
      </c>
      <c r="H131" s="221">
        <v>186</v>
      </c>
      <c r="I131" s="222"/>
      <c r="J131" s="223">
        <f>ROUND(I131*H131,2)</f>
        <v>0</v>
      </c>
      <c r="K131" s="219" t="s">
        <v>157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560</v>
      </c>
      <c r="AT131" s="228" t="s">
        <v>153</v>
      </c>
      <c r="AU131" s="228" t="s">
        <v>88</v>
      </c>
      <c r="AY131" s="17" t="s">
        <v>150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560</v>
      </c>
      <c r="BM131" s="228" t="s">
        <v>1577</v>
      </c>
    </row>
    <row r="132" s="2" customFormat="1" ht="33" customHeight="1">
      <c r="A132" s="38"/>
      <c r="B132" s="39"/>
      <c r="C132" s="217" t="s">
        <v>195</v>
      </c>
      <c r="D132" s="217" t="s">
        <v>153</v>
      </c>
      <c r="E132" s="218" t="s">
        <v>1378</v>
      </c>
      <c r="F132" s="219" t="s">
        <v>1379</v>
      </c>
      <c r="G132" s="220" t="s">
        <v>218</v>
      </c>
      <c r="H132" s="221">
        <v>86.75</v>
      </c>
      <c r="I132" s="222"/>
      <c r="J132" s="223">
        <f>ROUND(I132*H132,2)</f>
        <v>0</v>
      </c>
      <c r="K132" s="219" t="s">
        <v>157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6">
        <f>S132*H132</f>
        <v>0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560</v>
      </c>
      <c r="AT132" s="228" t="s">
        <v>153</v>
      </c>
      <c r="AU132" s="228" t="s">
        <v>88</v>
      </c>
      <c r="AY132" s="17" t="s">
        <v>150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560</v>
      </c>
      <c r="BM132" s="228" t="s">
        <v>1578</v>
      </c>
    </row>
    <row r="133" s="2" customFormat="1" ht="24.15" customHeight="1">
      <c r="A133" s="38"/>
      <c r="B133" s="39"/>
      <c r="C133" s="217" t="s">
        <v>200</v>
      </c>
      <c r="D133" s="217" t="s">
        <v>153</v>
      </c>
      <c r="E133" s="218" t="s">
        <v>1381</v>
      </c>
      <c r="F133" s="219" t="s">
        <v>1382</v>
      </c>
      <c r="G133" s="220" t="s">
        <v>253</v>
      </c>
      <c r="H133" s="221">
        <v>186</v>
      </c>
      <c r="I133" s="222"/>
      <c r="J133" s="223">
        <f>ROUND(I133*H133,2)</f>
        <v>0</v>
      </c>
      <c r="K133" s="219" t="s">
        <v>157</v>
      </c>
      <c r="L133" s="44"/>
      <c r="M133" s="224" t="s">
        <v>1</v>
      </c>
      <c r="N133" s="225" t="s">
        <v>43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560</v>
      </c>
      <c r="AT133" s="228" t="s">
        <v>153</v>
      </c>
      <c r="AU133" s="228" t="s">
        <v>88</v>
      </c>
      <c r="AY133" s="17" t="s">
        <v>150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86</v>
      </c>
      <c r="BK133" s="229">
        <f>ROUND(I133*H133,2)</f>
        <v>0</v>
      </c>
      <c r="BL133" s="17" t="s">
        <v>560</v>
      </c>
      <c r="BM133" s="228" t="s">
        <v>1579</v>
      </c>
    </row>
    <row r="134" s="2" customFormat="1" ht="21.75" customHeight="1">
      <c r="A134" s="38"/>
      <c r="B134" s="39"/>
      <c r="C134" s="217" t="s">
        <v>268</v>
      </c>
      <c r="D134" s="217" t="s">
        <v>153</v>
      </c>
      <c r="E134" s="218" t="s">
        <v>1503</v>
      </c>
      <c r="F134" s="219" t="s">
        <v>1504</v>
      </c>
      <c r="G134" s="220" t="s">
        <v>253</v>
      </c>
      <c r="H134" s="221">
        <v>184</v>
      </c>
      <c r="I134" s="222"/>
      <c r="J134" s="223">
        <f>ROUND(I134*H134,2)</f>
        <v>0</v>
      </c>
      <c r="K134" s="219" t="s">
        <v>157</v>
      </c>
      <c r="L134" s="44"/>
      <c r="M134" s="224" t="s">
        <v>1</v>
      </c>
      <c r="N134" s="225" t="s">
        <v>43</v>
      </c>
      <c r="O134" s="91"/>
      <c r="P134" s="226">
        <f>O134*H134</f>
        <v>0</v>
      </c>
      <c r="Q134" s="226">
        <v>0.00012</v>
      </c>
      <c r="R134" s="226">
        <f>Q134*H134</f>
        <v>0.022079999999999999</v>
      </c>
      <c r="S134" s="226">
        <v>0</v>
      </c>
      <c r="T134" s="226">
        <f>S134*H134</f>
        <v>0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560</v>
      </c>
      <c r="AT134" s="228" t="s">
        <v>153</v>
      </c>
      <c r="AU134" s="228" t="s">
        <v>88</v>
      </c>
      <c r="AY134" s="17" t="s">
        <v>150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560</v>
      </c>
      <c r="BM134" s="228" t="s">
        <v>1580</v>
      </c>
    </row>
    <row r="135" s="2" customFormat="1" ht="33" customHeight="1">
      <c r="A135" s="38"/>
      <c r="B135" s="39"/>
      <c r="C135" s="217" t="s">
        <v>273</v>
      </c>
      <c r="D135" s="217" t="s">
        <v>153</v>
      </c>
      <c r="E135" s="218" t="s">
        <v>1581</v>
      </c>
      <c r="F135" s="219" t="s">
        <v>1582</v>
      </c>
      <c r="G135" s="220" t="s">
        <v>253</v>
      </c>
      <c r="H135" s="221">
        <v>184</v>
      </c>
      <c r="I135" s="222"/>
      <c r="J135" s="223">
        <f>ROUND(I135*H135,2)</f>
        <v>0</v>
      </c>
      <c r="K135" s="219" t="s">
        <v>157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560</v>
      </c>
      <c r="AT135" s="228" t="s">
        <v>153</v>
      </c>
      <c r="AU135" s="228" t="s">
        <v>88</v>
      </c>
      <c r="AY135" s="17" t="s">
        <v>150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560</v>
      </c>
      <c r="BM135" s="228" t="s">
        <v>1583</v>
      </c>
    </row>
    <row r="136" s="2" customFormat="1" ht="16.5" customHeight="1">
      <c r="A136" s="38"/>
      <c r="B136" s="39"/>
      <c r="C136" s="268" t="s">
        <v>281</v>
      </c>
      <c r="D136" s="268" t="s">
        <v>417</v>
      </c>
      <c r="E136" s="269" t="s">
        <v>1584</v>
      </c>
      <c r="F136" s="270" t="s">
        <v>1585</v>
      </c>
      <c r="G136" s="271" t="s">
        <v>253</v>
      </c>
      <c r="H136" s="272">
        <v>184</v>
      </c>
      <c r="I136" s="273"/>
      <c r="J136" s="274">
        <f>ROUND(I136*H136,2)</f>
        <v>0</v>
      </c>
      <c r="K136" s="270" t="s">
        <v>157</v>
      </c>
      <c r="L136" s="275"/>
      <c r="M136" s="276" t="s">
        <v>1</v>
      </c>
      <c r="N136" s="277" t="s">
        <v>43</v>
      </c>
      <c r="O136" s="91"/>
      <c r="P136" s="226">
        <f>O136*H136</f>
        <v>0</v>
      </c>
      <c r="Q136" s="226">
        <v>0.094</v>
      </c>
      <c r="R136" s="226">
        <f>Q136*H136</f>
        <v>17.295999999999999</v>
      </c>
      <c r="S136" s="226">
        <v>0</v>
      </c>
      <c r="T136" s="226">
        <f>S136*H136</f>
        <v>0</v>
      </c>
      <c r="U136" s="22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865</v>
      </c>
      <c r="AT136" s="228" t="s">
        <v>417</v>
      </c>
      <c r="AU136" s="228" t="s">
        <v>88</v>
      </c>
      <c r="AY136" s="17" t="s">
        <v>150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86</v>
      </c>
      <c r="BK136" s="229">
        <f>ROUND(I136*H136,2)</f>
        <v>0</v>
      </c>
      <c r="BL136" s="17" t="s">
        <v>865</v>
      </c>
      <c r="BM136" s="228" t="s">
        <v>1586</v>
      </c>
    </row>
    <row r="137" s="2" customFormat="1" ht="16.5" customHeight="1">
      <c r="A137" s="38"/>
      <c r="B137" s="39"/>
      <c r="C137" s="268" t="s">
        <v>8</v>
      </c>
      <c r="D137" s="268" t="s">
        <v>417</v>
      </c>
      <c r="E137" s="269" t="s">
        <v>1587</v>
      </c>
      <c r="F137" s="270" t="s">
        <v>1588</v>
      </c>
      <c r="G137" s="271" t="s">
        <v>253</v>
      </c>
      <c r="H137" s="272">
        <v>184</v>
      </c>
      <c r="I137" s="273"/>
      <c r="J137" s="274">
        <f>ROUND(I137*H137,2)</f>
        <v>0</v>
      </c>
      <c r="K137" s="270" t="s">
        <v>157</v>
      </c>
      <c r="L137" s="275"/>
      <c r="M137" s="276" t="s">
        <v>1</v>
      </c>
      <c r="N137" s="277" t="s">
        <v>43</v>
      </c>
      <c r="O137" s="91"/>
      <c r="P137" s="226">
        <f>O137*H137</f>
        <v>0</v>
      </c>
      <c r="Q137" s="226">
        <v>0.037999999999999999</v>
      </c>
      <c r="R137" s="226">
        <f>Q137*H137</f>
        <v>6.992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865</v>
      </c>
      <c r="AT137" s="228" t="s">
        <v>417</v>
      </c>
      <c r="AU137" s="228" t="s">
        <v>88</v>
      </c>
      <c r="AY137" s="17" t="s">
        <v>150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865</v>
      </c>
      <c r="BM137" s="228" t="s">
        <v>1589</v>
      </c>
    </row>
    <row r="138" s="2" customFormat="1" ht="24.15" customHeight="1">
      <c r="A138" s="38"/>
      <c r="B138" s="39"/>
      <c r="C138" s="217" t="s">
        <v>296</v>
      </c>
      <c r="D138" s="217" t="s">
        <v>153</v>
      </c>
      <c r="E138" s="218" t="s">
        <v>1590</v>
      </c>
      <c r="F138" s="219" t="s">
        <v>1591</v>
      </c>
      <c r="G138" s="220" t="s">
        <v>253</v>
      </c>
      <c r="H138" s="221">
        <v>184</v>
      </c>
      <c r="I138" s="222"/>
      <c r="J138" s="223">
        <f>ROUND(I138*H138,2)</f>
        <v>0</v>
      </c>
      <c r="K138" s="219" t="s">
        <v>157</v>
      </c>
      <c r="L138" s="44"/>
      <c r="M138" s="224" t="s">
        <v>1</v>
      </c>
      <c r="N138" s="225" t="s">
        <v>43</v>
      </c>
      <c r="O138" s="91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6">
        <f>S138*H138</f>
        <v>0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560</v>
      </c>
      <c r="AT138" s="228" t="s">
        <v>153</v>
      </c>
      <c r="AU138" s="228" t="s">
        <v>88</v>
      </c>
      <c r="AY138" s="17" t="s">
        <v>150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560</v>
      </c>
      <c r="BM138" s="228" t="s">
        <v>1592</v>
      </c>
    </row>
    <row r="139" s="2" customFormat="1" ht="24.15" customHeight="1">
      <c r="A139" s="38"/>
      <c r="B139" s="39"/>
      <c r="C139" s="268" t="s">
        <v>301</v>
      </c>
      <c r="D139" s="268" t="s">
        <v>417</v>
      </c>
      <c r="E139" s="269" t="s">
        <v>1593</v>
      </c>
      <c r="F139" s="270" t="s">
        <v>1594</v>
      </c>
      <c r="G139" s="271" t="s">
        <v>253</v>
      </c>
      <c r="H139" s="272">
        <v>193.19999999999999</v>
      </c>
      <c r="I139" s="273"/>
      <c r="J139" s="274">
        <f>ROUND(I139*H139,2)</f>
        <v>0</v>
      </c>
      <c r="K139" s="270" t="s">
        <v>157</v>
      </c>
      <c r="L139" s="275"/>
      <c r="M139" s="276" t="s">
        <v>1</v>
      </c>
      <c r="N139" s="277" t="s">
        <v>43</v>
      </c>
      <c r="O139" s="91"/>
      <c r="P139" s="226">
        <f>O139*H139</f>
        <v>0</v>
      </c>
      <c r="Q139" s="226">
        <v>0.00025999999999999998</v>
      </c>
      <c r="R139" s="226">
        <f>Q139*H139</f>
        <v>0.050231999999999992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865</v>
      </c>
      <c r="AT139" s="228" t="s">
        <v>417</v>
      </c>
      <c r="AU139" s="228" t="s">
        <v>88</v>
      </c>
      <c r="AY139" s="17" t="s">
        <v>150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865</v>
      </c>
      <c r="BM139" s="228" t="s">
        <v>1595</v>
      </c>
    </row>
    <row r="140" s="14" customFormat="1">
      <c r="A140" s="14"/>
      <c r="B140" s="246"/>
      <c r="C140" s="247"/>
      <c r="D140" s="237" t="s">
        <v>220</v>
      </c>
      <c r="E140" s="247"/>
      <c r="F140" s="249" t="s">
        <v>1596</v>
      </c>
      <c r="G140" s="247"/>
      <c r="H140" s="250">
        <v>193.19999999999999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4"/>
      <c r="U140" s="255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220</v>
      </c>
      <c r="AU140" s="256" t="s">
        <v>88</v>
      </c>
      <c r="AV140" s="14" t="s">
        <v>88</v>
      </c>
      <c r="AW140" s="14" t="s">
        <v>4</v>
      </c>
      <c r="AX140" s="14" t="s">
        <v>86</v>
      </c>
      <c r="AY140" s="256" t="s">
        <v>150</v>
      </c>
    </row>
    <row r="141" s="2" customFormat="1" ht="37.8" customHeight="1">
      <c r="A141" s="38"/>
      <c r="B141" s="39"/>
      <c r="C141" s="217" t="s">
        <v>307</v>
      </c>
      <c r="D141" s="217" t="s">
        <v>153</v>
      </c>
      <c r="E141" s="218" t="s">
        <v>1412</v>
      </c>
      <c r="F141" s="219" t="s">
        <v>1413</v>
      </c>
      <c r="G141" s="220" t="s">
        <v>218</v>
      </c>
      <c r="H141" s="221">
        <v>6.25</v>
      </c>
      <c r="I141" s="222"/>
      <c r="J141" s="223">
        <f>ROUND(I141*H141,2)</f>
        <v>0</v>
      </c>
      <c r="K141" s="219" t="s">
        <v>157</v>
      </c>
      <c r="L141" s="44"/>
      <c r="M141" s="224" t="s">
        <v>1</v>
      </c>
      <c r="N141" s="225" t="s">
        <v>43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6">
        <f>S141*H141</f>
        <v>0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560</v>
      </c>
      <c r="AT141" s="228" t="s">
        <v>153</v>
      </c>
      <c r="AU141" s="228" t="s">
        <v>88</v>
      </c>
      <c r="AY141" s="17" t="s">
        <v>150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560</v>
      </c>
      <c r="BM141" s="228" t="s">
        <v>1597</v>
      </c>
    </row>
    <row r="142" s="14" customFormat="1">
      <c r="A142" s="14"/>
      <c r="B142" s="246"/>
      <c r="C142" s="247"/>
      <c r="D142" s="237" t="s">
        <v>220</v>
      </c>
      <c r="E142" s="248" t="s">
        <v>1</v>
      </c>
      <c r="F142" s="249" t="s">
        <v>1598</v>
      </c>
      <c r="G142" s="247"/>
      <c r="H142" s="250">
        <v>6.25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4"/>
      <c r="U142" s="255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220</v>
      </c>
      <c r="AU142" s="256" t="s">
        <v>88</v>
      </c>
      <c r="AV142" s="14" t="s">
        <v>88</v>
      </c>
      <c r="AW142" s="14" t="s">
        <v>34</v>
      </c>
      <c r="AX142" s="14" t="s">
        <v>86</v>
      </c>
      <c r="AY142" s="256" t="s">
        <v>150</v>
      </c>
    </row>
    <row r="143" s="2" customFormat="1" ht="33" customHeight="1">
      <c r="A143" s="38"/>
      <c r="B143" s="39"/>
      <c r="C143" s="217" t="s">
        <v>314</v>
      </c>
      <c r="D143" s="217" t="s">
        <v>153</v>
      </c>
      <c r="E143" s="218" t="s">
        <v>1416</v>
      </c>
      <c r="F143" s="219" t="s">
        <v>1417</v>
      </c>
      <c r="G143" s="220" t="s">
        <v>218</v>
      </c>
      <c r="H143" s="221">
        <v>6.25</v>
      </c>
      <c r="I143" s="222"/>
      <c r="J143" s="223">
        <f>ROUND(I143*H143,2)</f>
        <v>0</v>
      </c>
      <c r="K143" s="219" t="s">
        <v>157</v>
      </c>
      <c r="L143" s="44"/>
      <c r="M143" s="224" t="s">
        <v>1</v>
      </c>
      <c r="N143" s="225" t="s">
        <v>43</v>
      </c>
      <c r="O143" s="91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6">
        <f>S143*H143</f>
        <v>0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560</v>
      </c>
      <c r="AT143" s="228" t="s">
        <v>153</v>
      </c>
      <c r="AU143" s="228" t="s">
        <v>88</v>
      </c>
      <c r="AY143" s="17" t="s">
        <v>150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86</v>
      </c>
      <c r="BK143" s="229">
        <f>ROUND(I143*H143,2)</f>
        <v>0</v>
      </c>
      <c r="BL143" s="17" t="s">
        <v>560</v>
      </c>
      <c r="BM143" s="228" t="s">
        <v>1599</v>
      </c>
    </row>
    <row r="144" s="14" customFormat="1">
      <c r="A144" s="14"/>
      <c r="B144" s="246"/>
      <c r="C144" s="247"/>
      <c r="D144" s="237" t="s">
        <v>220</v>
      </c>
      <c r="E144" s="248" t="s">
        <v>1</v>
      </c>
      <c r="F144" s="249" t="s">
        <v>1598</v>
      </c>
      <c r="G144" s="247"/>
      <c r="H144" s="250">
        <v>6.25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4"/>
      <c r="U144" s="255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220</v>
      </c>
      <c r="AU144" s="256" t="s">
        <v>88</v>
      </c>
      <c r="AV144" s="14" t="s">
        <v>88</v>
      </c>
      <c r="AW144" s="14" t="s">
        <v>34</v>
      </c>
      <c r="AX144" s="14" t="s">
        <v>86</v>
      </c>
      <c r="AY144" s="256" t="s">
        <v>150</v>
      </c>
    </row>
    <row r="145" s="2" customFormat="1" ht="37.8" customHeight="1">
      <c r="A145" s="38"/>
      <c r="B145" s="39"/>
      <c r="C145" s="217" t="s">
        <v>320</v>
      </c>
      <c r="D145" s="217" t="s">
        <v>153</v>
      </c>
      <c r="E145" s="218" t="s">
        <v>1424</v>
      </c>
      <c r="F145" s="219" t="s">
        <v>1425</v>
      </c>
      <c r="G145" s="220" t="s">
        <v>218</v>
      </c>
      <c r="H145" s="221">
        <v>6.25</v>
      </c>
      <c r="I145" s="222"/>
      <c r="J145" s="223">
        <f>ROUND(I145*H145,2)</f>
        <v>0</v>
      </c>
      <c r="K145" s="219" t="s">
        <v>157</v>
      </c>
      <c r="L145" s="44"/>
      <c r="M145" s="224" t="s">
        <v>1</v>
      </c>
      <c r="N145" s="225" t="s">
        <v>43</v>
      </c>
      <c r="O145" s="91"/>
      <c r="P145" s="226">
        <f>O145*H145</f>
        <v>0</v>
      </c>
      <c r="Q145" s="226">
        <v>0</v>
      </c>
      <c r="R145" s="226">
        <f>Q145*H145</f>
        <v>0</v>
      </c>
      <c r="S145" s="226">
        <v>0.44</v>
      </c>
      <c r="T145" s="226">
        <f>S145*H145</f>
        <v>2.75</v>
      </c>
      <c r="U145" s="22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560</v>
      </c>
      <c r="AT145" s="228" t="s">
        <v>153</v>
      </c>
      <c r="AU145" s="228" t="s">
        <v>88</v>
      </c>
      <c r="AY145" s="17" t="s">
        <v>150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86</v>
      </c>
      <c r="BK145" s="229">
        <f>ROUND(I145*H145,2)</f>
        <v>0</v>
      </c>
      <c r="BL145" s="17" t="s">
        <v>560</v>
      </c>
      <c r="BM145" s="228" t="s">
        <v>1600</v>
      </c>
    </row>
    <row r="146" s="14" customFormat="1">
      <c r="A146" s="14"/>
      <c r="B146" s="246"/>
      <c r="C146" s="247"/>
      <c r="D146" s="237" t="s">
        <v>220</v>
      </c>
      <c r="E146" s="248" t="s">
        <v>1</v>
      </c>
      <c r="F146" s="249" t="s">
        <v>1601</v>
      </c>
      <c r="G146" s="247"/>
      <c r="H146" s="250">
        <v>6.25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4"/>
      <c r="U146" s="255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220</v>
      </c>
      <c r="AU146" s="256" t="s">
        <v>88</v>
      </c>
      <c r="AV146" s="14" t="s">
        <v>88</v>
      </c>
      <c r="AW146" s="14" t="s">
        <v>34</v>
      </c>
      <c r="AX146" s="14" t="s">
        <v>86</v>
      </c>
      <c r="AY146" s="256" t="s">
        <v>150</v>
      </c>
    </row>
    <row r="147" s="2" customFormat="1" ht="24.15" customHeight="1">
      <c r="A147" s="38"/>
      <c r="B147" s="39"/>
      <c r="C147" s="217" t="s">
        <v>7</v>
      </c>
      <c r="D147" s="217" t="s">
        <v>153</v>
      </c>
      <c r="E147" s="218" t="s">
        <v>1431</v>
      </c>
      <c r="F147" s="219" t="s">
        <v>1432</v>
      </c>
      <c r="G147" s="220" t="s">
        <v>218</v>
      </c>
      <c r="H147" s="221">
        <v>1.25</v>
      </c>
      <c r="I147" s="222"/>
      <c r="J147" s="223">
        <f>ROUND(I147*H147,2)</f>
        <v>0</v>
      </c>
      <c r="K147" s="219" t="s">
        <v>157</v>
      </c>
      <c r="L147" s="44"/>
      <c r="M147" s="224" t="s">
        <v>1</v>
      </c>
      <c r="N147" s="225" t="s">
        <v>43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0.098000000000000004</v>
      </c>
      <c r="T147" s="226">
        <f>S147*H147</f>
        <v>0.1225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560</v>
      </c>
      <c r="AT147" s="228" t="s">
        <v>153</v>
      </c>
      <c r="AU147" s="228" t="s">
        <v>88</v>
      </c>
      <c r="AY147" s="17" t="s">
        <v>150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86</v>
      </c>
      <c r="BK147" s="229">
        <f>ROUND(I147*H147,2)</f>
        <v>0</v>
      </c>
      <c r="BL147" s="17" t="s">
        <v>560</v>
      </c>
      <c r="BM147" s="228" t="s">
        <v>1602</v>
      </c>
    </row>
    <row r="148" s="14" customFormat="1">
      <c r="A148" s="14"/>
      <c r="B148" s="246"/>
      <c r="C148" s="247"/>
      <c r="D148" s="237" t="s">
        <v>220</v>
      </c>
      <c r="E148" s="248" t="s">
        <v>1</v>
      </c>
      <c r="F148" s="249" t="s">
        <v>1442</v>
      </c>
      <c r="G148" s="247"/>
      <c r="H148" s="250">
        <v>1.25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4"/>
      <c r="U148" s="255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220</v>
      </c>
      <c r="AU148" s="256" t="s">
        <v>88</v>
      </c>
      <c r="AV148" s="14" t="s">
        <v>88</v>
      </c>
      <c r="AW148" s="14" t="s">
        <v>34</v>
      </c>
      <c r="AX148" s="14" t="s">
        <v>86</v>
      </c>
      <c r="AY148" s="256" t="s">
        <v>150</v>
      </c>
    </row>
    <row r="149" s="2" customFormat="1" ht="24.15" customHeight="1">
      <c r="A149" s="38"/>
      <c r="B149" s="39"/>
      <c r="C149" s="217" t="s">
        <v>335</v>
      </c>
      <c r="D149" s="217" t="s">
        <v>153</v>
      </c>
      <c r="E149" s="218" t="s">
        <v>1536</v>
      </c>
      <c r="F149" s="219" t="s">
        <v>1537</v>
      </c>
      <c r="G149" s="220" t="s">
        <v>218</v>
      </c>
      <c r="H149" s="221">
        <v>2.5</v>
      </c>
      <c r="I149" s="222"/>
      <c r="J149" s="223">
        <f>ROUND(I149*H149,2)</f>
        <v>0</v>
      </c>
      <c r="K149" s="219" t="s">
        <v>157</v>
      </c>
      <c r="L149" s="44"/>
      <c r="M149" s="224" t="s">
        <v>1</v>
      </c>
      <c r="N149" s="225" t="s">
        <v>43</v>
      </c>
      <c r="O149" s="91"/>
      <c r="P149" s="226">
        <f>O149*H149</f>
        <v>0</v>
      </c>
      <c r="Q149" s="226">
        <v>0</v>
      </c>
      <c r="R149" s="226">
        <f>Q149*H149</f>
        <v>0</v>
      </c>
      <c r="S149" s="226">
        <v>0.70899999999999996</v>
      </c>
      <c r="T149" s="226">
        <f>S149*H149</f>
        <v>1.7725</v>
      </c>
      <c r="U149" s="22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8" t="s">
        <v>560</v>
      </c>
      <c r="AT149" s="228" t="s">
        <v>153</v>
      </c>
      <c r="AU149" s="228" t="s">
        <v>88</v>
      </c>
      <c r="AY149" s="17" t="s">
        <v>150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7" t="s">
        <v>86</v>
      </c>
      <c r="BK149" s="229">
        <f>ROUND(I149*H149,2)</f>
        <v>0</v>
      </c>
      <c r="BL149" s="17" t="s">
        <v>560</v>
      </c>
      <c r="BM149" s="228" t="s">
        <v>1603</v>
      </c>
    </row>
    <row r="150" s="14" customFormat="1">
      <c r="A150" s="14"/>
      <c r="B150" s="246"/>
      <c r="C150" s="247"/>
      <c r="D150" s="237" t="s">
        <v>220</v>
      </c>
      <c r="E150" s="248" t="s">
        <v>1</v>
      </c>
      <c r="F150" s="249" t="s">
        <v>1604</v>
      </c>
      <c r="G150" s="247"/>
      <c r="H150" s="250">
        <v>2.5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4"/>
      <c r="U150" s="255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220</v>
      </c>
      <c r="AU150" s="256" t="s">
        <v>88</v>
      </c>
      <c r="AV150" s="14" t="s">
        <v>88</v>
      </c>
      <c r="AW150" s="14" t="s">
        <v>34</v>
      </c>
      <c r="AX150" s="14" t="s">
        <v>86</v>
      </c>
      <c r="AY150" s="256" t="s">
        <v>150</v>
      </c>
    </row>
    <row r="151" s="2" customFormat="1" ht="24.15" customHeight="1">
      <c r="A151" s="38"/>
      <c r="B151" s="39"/>
      <c r="C151" s="217" t="s">
        <v>339</v>
      </c>
      <c r="D151" s="217" t="s">
        <v>153</v>
      </c>
      <c r="E151" s="218" t="s">
        <v>1542</v>
      </c>
      <c r="F151" s="219" t="s">
        <v>1543</v>
      </c>
      <c r="G151" s="220" t="s">
        <v>218</v>
      </c>
      <c r="H151" s="221">
        <v>1.5</v>
      </c>
      <c r="I151" s="222"/>
      <c r="J151" s="223">
        <f>ROUND(I151*H151,2)</f>
        <v>0</v>
      </c>
      <c r="K151" s="219" t="s">
        <v>157</v>
      </c>
      <c r="L151" s="44"/>
      <c r="M151" s="224" t="s">
        <v>1</v>
      </c>
      <c r="N151" s="225" t="s">
        <v>43</v>
      </c>
      <c r="O151" s="91"/>
      <c r="P151" s="226">
        <f>O151*H151</f>
        <v>0</v>
      </c>
      <c r="Q151" s="226">
        <v>0</v>
      </c>
      <c r="R151" s="226">
        <f>Q151*H151</f>
        <v>0</v>
      </c>
      <c r="S151" s="226">
        <v>0.28100000000000003</v>
      </c>
      <c r="T151" s="226">
        <f>S151*H151</f>
        <v>0.42150000000000004</v>
      </c>
      <c r="U151" s="22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8" t="s">
        <v>560</v>
      </c>
      <c r="AT151" s="228" t="s">
        <v>153</v>
      </c>
      <c r="AU151" s="228" t="s">
        <v>88</v>
      </c>
      <c r="AY151" s="17" t="s">
        <v>150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86</v>
      </c>
      <c r="BK151" s="229">
        <f>ROUND(I151*H151,2)</f>
        <v>0</v>
      </c>
      <c r="BL151" s="17" t="s">
        <v>560</v>
      </c>
      <c r="BM151" s="228" t="s">
        <v>1605</v>
      </c>
    </row>
    <row r="152" s="14" customFormat="1">
      <c r="A152" s="14"/>
      <c r="B152" s="246"/>
      <c r="C152" s="247"/>
      <c r="D152" s="237" t="s">
        <v>220</v>
      </c>
      <c r="E152" s="248" t="s">
        <v>1</v>
      </c>
      <c r="F152" s="249" t="s">
        <v>1606</v>
      </c>
      <c r="G152" s="247"/>
      <c r="H152" s="250">
        <v>1.5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4"/>
      <c r="U152" s="255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220</v>
      </c>
      <c r="AU152" s="256" t="s">
        <v>88</v>
      </c>
      <c r="AV152" s="14" t="s">
        <v>88</v>
      </c>
      <c r="AW152" s="14" t="s">
        <v>34</v>
      </c>
      <c r="AX152" s="14" t="s">
        <v>86</v>
      </c>
      <c r="AY152" s="256" t="s">
        <v>150</v>
      </c>
    </row>
    <row r="153" s="2" customFormat="1" ht="33" customHeight="1">
      <c r="A153" s="38"/>
      <c r="B153" s="39"/>
      <c r="C153" s="217" t="s">
        <v>344</v>
      </c>
      <c r="D153" s="217" t="s">
        <v>153</v>
      </c>
      <c r="E153" s="218" t="s">
        <v>1446</v>
      </c>
      <c r="F153" s="219" t="s">
        <v>1447</v>
      </c>
      <c r="G153" s="220" t="s">
        <v>253</v>
      </c>
      <c r="H153" s="221">
        <v>2</v>
      </c>
      <c r="I153" s="222"/>
      <c r="J153" s="223">
        <f>ROUND(I153*H153,2)</f>
        <v>0</v>
      </c>
      <c r="K153" s="219" t="s">
        <v>157</v>
      </c>
      <c r="L153" s="44"/>
      <c r="M153" s="224" t="s">
        <v>1</v>
      </c>
      <c r="N153" s="225" t="s">
        <v>43</v>
      </c>
      <c r="O153" s="91"/>
      <c r="P153" s="226">
        <f>O153*H153</f>
        <v>0</v>
      </c>
      <c r="Q153" s="226">
        <v>0</v>
      </c>
      <c r="R153" s="226">
        <f>Q153*H153</f>
        <v>0</v>
      </c>
      <c r="S153" s="226">
        <v>0.125</v>
      </c>
      <c r="T153" s="226">
        <f>S153*H153</f>
        <v>0.25</v>
      </c>
      <c r="U153" s="22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560</v>
      </c>
      <c r="AT153" s="228" t="s">
        <v>153</v>
      </c>
      <c r="AU153" s="228" t="s">
        <v>88</v>
      </c>
      <c r="AY153" s="17" t="s">
        <v>150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86</v>
      </c>
      <c r="BK153" s="229">
        <f>ROUND(I153*H153,2)</f>
        <v>0</v>
      </c>
      <c r="BL153" s="17" t="s">
        <v>560</v>
      </c>
      <c r="BM153" s="228" t="s">
        <v>1607</v>
      </c>
    </row>
    <row r="154" s="2" customFormat="1" ht="24.15" customHeight="1">
      <c r="A154" s="38"/>
      <c r="B154" s="39"/>
      <c r="C154" s="217" t="s">
        <v>349</v>
      </c>
      <c r="D154" s="217" t="s">
        <v>153</v>
      </c>
      <c r="E154" s="218" t="s">
        <v>1449</v>
      </c>
      <c r="F154" s="219" t="s">
        <v>1450</v>
      </c>
      <c r="G154" s="220" t="s">
        <v>253</v>
      </c>
      <c r="H154" s="221">
        <v>5</v>
      </c>
      <c r="I154" s="222"/>
      <c r="J154" s="223">
        <f>ROUND(I154*H154,2)</f>
        <v>0</v>
      </c>
      <c r="K154" s="219" t="s">
        <v>157</v>
      </c>
      <c r="L154" s="44"/>
      <c r="M154" s="224" t="s">
        <v>1</v>
      </c>
      <c r="N154" s="225" t="s">
        <v>43</v>
      </c>
      <c r="O154" s="91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6">
        <f>S154*H154</f>
        <v>0</v>
      </c>
      <c r="U154" s="22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560</v>
      </c>
      <c r="AT154" s="228" t="s">
        <v>153</v>
      </c>
      <c r="AU154" s="228" t="s">
        <v>88</v>
      </c>
      <c r="AY154" s="17" t="s">
        <v>150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86</v>
      </c>
      <c r="BK154" s="229">
        <f>ROUND(I154*H154,2)</f>
        <v>0</v>
      </c>
      <c r="BL154" s="17" t="s">
        <v>560</v>
      </c>
      <c r="BM154" s="228" t="s">
        <v>1608</v>
      </c>
    </row>
    <row r="155" s="2" customFormat="1" ht="24.15" customHeight="1">
      <c r="A155" s="38"/>
      <c r="B155" s="39"/>
      <c r="C155" s="217" t="s">
        <v>354</v>
      </c>
      <c r="D155" s="217" t="s">
        <v>153</v>
      </c>
      <c r="E155" s="218" t="s">
        <v>1552</v>
      </c>
      <c r="F155" s="219" t="s">
        <v>1553</v>
      </c>
      <c r="G155" s="220" t="s">
        <v>253</v>
      </c>
      <c r="H155" s="221">
        <v>10</v>
      </c>
      <c r="I155" s="222"/>
      <c r="J155" s="223">
        <f>ROUND(I155*H155,2)</f>
        <v>0</v>
      </c>
      <c r="K155" s="219" t="s">
        <v>157</v>
      </c>
      <c r="L155" s="44"/>
      <c r="M155" s="224" t="s">
        <v>1</v>
      </c>
      <c r="N155" s="225" t="s">
        <v>43</v>
      </c>
      <c r="O155" s="91"/>
      <c r="P155" s="226">
        <f>O155*H155</f>
        <v>0</v>
      </c>
      <c r="Q155" s="226">
        <v>1.0000000000000001E-05</v>
      </c>
      <c r="R155" s="226">
        <f>Q155*H155</f>
        <v>0.00010000000000000001</v>
      </c>
      <c r="S155" s="226">
        <v>0</v>
      </c>
      <c r="T155" s="226">
        <f>S155*H155</f>
        <v>0</v>
      </c>
      <c r="U155" s="22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8" t="s">
        <v>560</v>
      </c>
      <c r="AT155" s="228" t="s">
        <v>153</v>
      </c>
      <c r="AU155" s="228" t="s">
        <v>88</v>
      </c>
      <c r="AY155" s="17" t="s">
        <v>150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7" t="s">
        <v>86</v>
      </c>
      <c r="BK155" s="229">
        <f>ROUND(I155*H155,2)</f>
        <v>0</v>
      </c>
      <c r="BL155" s="17" t="s">
        <v>560</v>
      </c>
      <c r="BM155" s="228" t="s">
        <v>1609</v>
      </c>
    </row>
    <row r="156" s="2" customFormat="1" ht="24.15" customHeight="1">
      <c r="A156" s="38"/>
      <c r="B156" s="39"/>
      <c r="C156" s="217" t="s">
        <v>359</v>
      </c>
      <c r="D156" s="217" t="s">
        <v>153</v>
      </c>
      <c r="E156" s="218" t="s">
        <v>1208</v>
      </c>
      <c r="F156" s="219" t="s">
        <v>1209</v>
      </c>
      <c r="G156" s="220" t="s">
        <v>388</v>
      </c>
      <c r="H156" s="221">
        <v>2.1459999999999999</v>
      </c>
      <c r="I156" s="222"/>
      <c r="J156" s="223">
        <f>ROUND(I156*H156,2)</f>
        <v>0</v>
      </c>
      <c r="K156" s="219" t="s">
        <v>157</v>
      </c>
      <c r="L156" s="44"/>
      <c r="M156" s="224" t="s">
        <v>1</v>
      </c>
      <c r="N156" s="225" t="s">
        <v>43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6">
        <f>S156*H156</f>
        <v>0</v>
      </c>
      <c r="U156" s="22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167</v>
      </c>
      <c r="AT156" s="228" t="s">
        <v>153</v>
      </c>
      <c r="AU156" s="228" t="s">
        <v>88</v>
      </c>
      <c r="AY156" s="17" t="s">
        <v>150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86</v>
      </c>
      <c r="BK156" s="229">
        <f>ROUND(I156*H156,2)</f>
        <v>0</v>
      </c>
      <c r="BL156" s="17" t="s">
        <v>167</v>
      </c>
      <c r="BM156" s="228" t="s">
        <v>1610</v>
      </c>
    </row>
    <row r="157" s="2" customFormat="1" ht="24.15" customHeight="1">
      <c r="A157" s="38"/>
      <c r="B157" s="39"/>
      <c r="C157" s="217" t="s">
        <v>364</v>
      </c>
      <c r="D157" s="217" t="s">
        <v>153</v>
      </c>
      <c r="E157" s="218" t="s">
        <v>1454</v>
      </c>
      <c r="F157" s="219" t="s">
        <v>1455</v>
      </c>
      <c r="G157" s="220" t="s">
        <v>388</v>
      </c>
      <c r="H157" s="221">
        <v>2.1459999999999999</v>
      </c>
      <c r="I157" s="222"/>
      <c r="J157" s="223">
        <f>ROUND(I157*H157,2)</f>
        <v>0</v>
      </c>
      <c r="K157" s="219" t="s">
        <v>157</v>
      </c>
      <c r="L157" s="44"/>
      <c r="M157" s="224" t="s">
        <v>1</v>
      </c>
      <c r="N157" s="225" t="s">
        <v>43</v>
      </c>
      <c r="O157" s="91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6">
        <f>S157*H157</f>
        <v>0</v>
      </c>
      <c r="U157" s="22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8" t="s">
        <v>560</v>
      </c>
      <c r="AT157" s="228" t="s">
        <v>153</v>
      </c>
      <c r="AU157" s="228" t="s">
        <v>88</v>
      </c>
      <c r="AY157" s="17" t="s">
        <v>150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86</v>
      </c>
      <c r="BK157" s="229">
        <f>ROUND(I157*H157,2)</f>
        <v>0</v>
      </c>
      <c r="BL157" s="17" t="s">
        <v>560</v>
      </c>
      <c r="BM157" s="228" t="s">
        <v>1611</v>
      </c>
    </row>
    <row r="158" s="2" customFormat="1" ht="24.15" customHeight="1">
      <c r="A158" s="38"/>
      <c r="B158" s="39"/>
      <c r="C158" s="217" t="s">
        <v>369</v>
      </c>
      <c r="D158" s="217" t="s">
        <v>153</v>
      </c>
      <c r="E158" s="218" t="s">
        <v>1457</v>
      </c>
      <c r="F158" s="219" t="s">
        <v>1458</v>
      </c>
      <c r="G158" s="220" t="s">
        <v>388</v>
      </c>
      <c r="H158" s="221">
        <v>62.234000000000002</v>
      </c>
      <c r="I158" s="222"/>
      <c r="J158" s="223">
        <f>ROUND(I158*H158,2)</f>
        <v>0</v>
      </c>
      <c r="K158" s="219" t="s">
        <v>157</v>
      </c>
      <c r="L158" s="44"/>
      <c r="M158" s="224" t="s">
        <v>1</v>
      </c>
      <c r="N158" s="225" t="s">
        <v>43</v>
      </c>
      <c r="O158" s="91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6">
        <f>S158*H158</f>
        <v>0</v>
      </c>
      <c r="U158" s="22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8" t="s">
        <v>560</v>
      </c>
      <c r="AT158" s="228" t="s">
        <v>153</v>
      </c>
      <c r="AU158" s="228" t="s">
        <v>88</v>
      </c>
      <c r="AY158" s="17" t="s">
        <v>150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7" t="s">
        <v>86</v>
      </c>
      <c r="BK158" s="229">
        <f>ROUND(I158*H158,2)</f>
        <v>0</v>
      </c>
      <c r="BL158" s="17" t="s">
        <v>560</v>
      </c>
      <c r="BM158" s="228" t="s">
        <v>1612</v>
      </c>
    </row>
    <row r="159" s="2" customFormat="1" ht="37.8" customHeight="1">
      <c r="A159" s="38"/>
      <c r="B159" s="39"/>
      <c r="C159" s="217" t="s">
        <v>374</v>
      </c>
      <c r="D159" s="217" t="s">
        <v>153</v>
      </c>
      <c r="E159" s="218" t="s">
        <v>1460</v>
      </c>
      <c r="F159" s="219" t="s">
        <v>1461</v>
      </c>
      <c r="G159" s="220" t="s">
        <v>388</v>
      </c>
      <c r="H159" s="221">
        <v>0.25</v>
      </c>
      <c r="I159" s="222"/>
      <c r="J159" s="223">
        <f>ROUND(I159*H159,2)</f>
        <v>0</v>
      </c>
      <c r="K159" s="219" t="s">
        <v>157</v>
      </c>
      <c r="L159" s="44"/>
      <c r="M159" s="224" t="s">
        <v>1</v>
      </c>
      <c r="N159" s="225" t="s">
        <v>43</v>
      </c>
      <c r="O159" s="91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6">
        <f>S159*H159</f>
        <v>0</v>
      </c>
      <c r="U159" s="22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8" t="s">
        <v>560</v>
      </c>
      <c r="AT159" s="228" t="s">
        <v>153</v>
      </c>
      <c r="AU159" s="228" t="s">
        <v>88</v>
      </c>
      <c r="AY159" s="17" t="s">
        <v>150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86</v>
      </c>
      <c r="BK159" s="229">
        <f>ROUND(I159*H159,2)</f>
        <v>0</v>
      </c>
      <c r="BL159" s="17" t="s">
        <v>560</v>
      </c>
      <c r="BM159" s="228" t="s">
        <v>1613</v>
      </c>
    </row>
    <row r="160" s="2" customFormat="1" ht="44.25" customHeight="1">
      <c r="A160" s="38"/>
      <c r="B160" s="39"/>
      <c r="C160" s="217" t="s">
        <v>379</v>
      </c>
      <c r="D160" s="217" t="s">
        <v>153</v>
      </c>
      <c r="E160" s="218" t="s">
        <v>1463</v>
      </c>
      <c r="F160" s="219" t="s">
        <v>1221</v>
      </c>
      <c r="G160" s="220" t="s">
        <v>388</v>
      </c>
      <c r="H160" s="221">
        <v>1.8959999999999999</v>
      </c>
      <c r="I160" s="222"/>
      <c r="J160" s="223">
        <f>ROUND(I160*H160,2)</f>
        <v>0</v>
      </c>
      <c r="K160" s="219" t="s">
        <v>157</v>
      </c>
      <c r="L160" s="44"/>
      <c r="M160" s="224" t="s">
        <v>1</v>
      </c>
      <c r="N160" s="225" t="s">
        <v>43</v>
      </c>
      <c r="O160" s="91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6">
        <f>S160*H160</f>
        <v>0</v>
      </c>
      <c r="U160" s="22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8" t="s">
        <v>560</v>
      </c>
      <c r="AT160" s="228" t="s">
        <v>153</v>
      </c>
      <c r="AU160" s="228" t="s">
        <v>88</v>
      </c>
      <c r="AY160" s="17" t="s">
        <v>150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86</v>
      </c>
      <c r="BK160" s="229">
        <f>ROUND(I160*H160,2)</f>
        <v>0</v>
      </c>
      <c r="BL160" s="17" t="s">
        <v>560</v>
      </c>
      <c r="BM160" s="228" t="s">
        <v>1614</v>
      </c>
    </row>
    <row r="161" s="2" customFormat="1" ht="24.15" customHeight="1">
      <c r="A161" s="38"/>
      <c r="B161" s="39"/>
      <c r="C161" s="217" t="s">
        <v>385</v>
      </c>
      <c r="D161" s="217" t="s">
        <v>153</v>
      </c>
      <c r="E161" s="218" t="s">
        <v>1465</v>
      </c>
      <c r="F161" s="219" t="s">
        <v>1466</v>
      </c>
      <c r="G161" s="220" t="s">
        <v>388</v>
      </c>
      <c r="H161" s="221">
        <v>24.364000000000001</v>
      </c>
      <c r="I161" s="222"/>
      <c r="J161" s="223">
        <f>ROUND(I161*H161,2)</f>
        <v>0</v>
      </c>
      <c r="K161" s="219" t="s">
        <v>157</v>
      </c>
      <c r="L161" s="44"/>
      <c r="M161" s="230" t="s">
        <v>1</v>
      </c>
      <c r="N161" s="231" t="s">
        <v>43</v>
      </c>
      <c r="O161" s="232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3">
        <f>S161*H161</f>
        <v>0</v>
      </c>
      <c r="U161" s="234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8" t="s">
        <v>560</v>
      </c>
      <c r="AT161" s="228" t="s">
        <v>153</v>
      </c>
      <c r="AU161" s="228" t="s">
        <v>88</v>
      </c>
      <c r="AY161" s="17" t="s">
        <v>150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86</v>
      </c>
      <c r="BK161" s="229">
        <f>ROUND(I161*H161,2)</f>
        <v>0</v>
      </c>
      <c r="BL161" s="17" t="s">
        <v>560</v>
      </c>
      <c r="BM161" s="228" t="s">
        <v>1615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xBPZj7YGM2TXP2MhDNqfAbYvguposPSyFOt1/DONQOvJvzgTOZ4WurP9KGQ8dhPvUoTRBp9IV0neB0wcQgpXtw==" hashValue="cFTqzyBH+OkVHxXB9IRU0DCrS4qC5QwQyzSHidZyGm3dRYXzUklLTwK8SdEPugfQEq7JKYCvfY01il3qLY2F+w==" algorithmName="SHA-512" password="CC35"/>
  <autoFilter ref="C117:K16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ROUND((SUM(BE118:BE156)),  2)</f>
        <v>0</v>
      </c>
      <c r="G33" s="38"/>
      <c r="H33" s="38"/>
      <c r="I33" s="155">
        <v>0.20999999999999999</v>
      </c>
      <c r="J33" s="154">
        <f>ROUND(((SUM(BE118:BE156))*I33),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ROUND((SUM(BF118:BF156)),  2)</f>
        <v>0</v>
      </c>
      <c r="G34" s="38"/>
      <c r="H34" s="38"/>
      <c r="I34" s="155">
        <v>0.14999999999999999</v>
      </c>
      <c r="J34" s="154">
        <f>ROUND(((SUM(BF118:BF156))*I34),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ROUND((SUM(BH118:BH156)),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405 - Ochrana LIS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1230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405 - Ochrana LIS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135</v>
      </c>
      <c r="D117" s="194" t="s">
        <v>63</v>
      </c>
      <c r="E117" s="194" t="s">
        <v>59</v>
      </c>
      <c r="F117" s="194" t="s">
        <v>60</v>
      </c>
      <c r="G117" s="194" t="s">
        <v>136</v>
      </c>
      <c r="H117" s="194" t="s">
        <v>137</v>
      </c>
      <c r="I117" s="194" t="s">
        <v>138</v>
      </c>
      <c r="J117" s="194" t="s">
        <v>124</v>
      </c>
      <c r="K117" s="195" t="s">
        <v>139</v>
      </c>
      <c r="L117" s="196"/>
      <c r="M117" s="100" t="s">
        <v>1</v>
      </c>
      <c r="N117" s="101" t="s">
        <v>42</v>
      </c>
      <c r="O117" s="101" t="s">
        <v>140</v>
      </c>
      <c r="P117" s="101" t="s">
        <v>141</v>
      </c>
      <c r="Q117" s="101" t="s">
        <v>142</v>
      </c>
      <c r="R117" s="101" t="s">
        <v>143</v>
      </c>
      <c r="S117" s="101" t="s">
        <v>144</v>
      </c>
      <c r="T117" s="101" t="s">
        <v>145</v>
      </c>
      <c r="U117" s="102" t="s">
        <v>146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0.47718699999999997</v>
      </c>
      <c r="S118" s="104"/>
      <c r="T118" s="199">
        <f>T119</f>
        <v>2.78525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417</v>
      </c>
      <c r="F119" s="204" t="s">
        <v>1233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0.47718699999999997</v>
      </c>
      <c r="S119" s="209"/>
      <c r="T119" s="210">
        <f>T120</f>
        <v>2.78525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163</v>
      </c>
      <c r="AT119" s="213" t="s">
        <v>77</v>
      </c>
      <c r="AU119" s="213" t="s">
        <v>78</v>
      </c>
      <c r="AY119" s="212" t="s">
        <v>150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1346</v>
      </c>
      <c r="F120" s="215" t="s">
        <v>1347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SUM(P121:P156)</f>
        <v>0</v>
      </c>
      <c r="Q120" s="209"/>
      <c r="R120" s="210">
        <f>SUM(R121:R156)</f>
        <v>0.47718699999999997</v>
      </c>
      <c r="S120" s="209"/>
      <c r="T120" s="210">
        <f>SUM(T121:T156)</f>
        <v>2.78525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163</v>
      </c>
      <c r="AT120" s="213" t="s">
        <v>77</v>
      </c>
      <c r="AU120" s="213" t="s">
        <v>86</v>
      </c>
      <c r="AY120" s="212" t="s">
        <v>150</v>
      </c>
      <c r="BK120" s="214">
        <f>SUM(BK121:BK156)</f>
        <v>0</v>
      </c>
    </row>
    <row r="121" s="2" customFormat="1" ht="24.15" customHeight="1">
      <c r="A121" s="38"/>
      <c r="B121" s="39"/>
      <c r="C121" s="217" t="s">
        <v>86</v>
      </c>
      <c r="D121" s="217" t="s">
        <v>153</v>
      </c>
      <c r="E121" s="218" t="s">
        <v>1348</v>
      </c>
      <c r="F121" s="219" t="s">
        <v>1349</v>
      </c>
      <c r="G121" s="220" t="s">
        <v>1350</v>
      </c>
      <c r="H121" s="221">
        <v>0.01</v>
      </c>
      <c r="I121" s="222"/>
      <c r="J121" s="223">
        <f>ROUND(I121*H121,2)</f>
        <v>0</v>
      </c>
      <c r="K121" s="219" t="s">
        <v>157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0.0088000000000000005</v>
      </c>
      <c r="R121" s="226">
        <f>Q121*H121</f>
        <v>8.8000000000000011E-05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560</v>
      </c>
      <c r="AT121" s="228" t="s">
        <v>153</v>
      </c>
      <c r="AU121" s="228" t="s">
        <v>88</v>
      </c>
      <c r="AY121" s="17" t="s">
        <v>150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560</v>
      </c>
      <c r="BM121" s="228" t="s">
        <v>1617</v>
      </c>
    </row>
    <row r="122" s="2" customFormat="1" ht="21.75" customHeight="1">
      <c r="A122" s="38"/>
      <c r="B122" s="39"/>
      <c r="C122" s="217" t="s">
        <v>88</v>
      </c>
      <c r="D122" s="217" t="s">
        <v>153</v>
      </c>
      <c r="E122" s="218" t="s">
        <v>1352</v>
      </c>
      <c r="F122" s="219" t="s">
        <v>1353</v>
      </c>
      <c r="G122" s="220" t="s">
        <v>1350</v>
      </c>
      <c r="H122" s="221">
        <v>0.01</v>
      </c>
      <c r="I122" s="222"/>
      <c r="J122" s="223">
        <f>ROUND(I122*H122,2)</f>
        <v>0</v>
      </c>
      <c r="K122" s="219" t="s">
        <v>157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0.0099000000000000008</v>
      </c>
      <c r="R122" s="226">
        <f>Q122*H122</f>
        <v>9.9000000000000008E-05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560</v>
      </c>
      <c r="AT122" s="228" t="s">
        <v>153</v>
      </c>
      <c r="AU122" s="228" t="s">
        <v>88</v>
      </c>
      <c r="AY122" s="17" t="s">
        <v>150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560</v>
      </c>
      <c r="BM122" s="228" t="s">
        <v>1618</v>
      </c>
    </row>
    <row r="123" s="2" customFormat="1" ht="24.15" customHeight="1">
      <c r="A123" s="38"/>
      <c r="B123" s="39"/>
      <c r="C123" s="217" t="s">
        <v>163</v>
      </c>
      <c r="D123" s="217" t="s">
        <v>153</v>
      </c>
      <c r="E123" s="218" t="s">
        <v>1355</v>
      </c>
      <c r="F123" s="219" t="s">
        <v>1356</v>
      </c>
      <c r="G123" s="220" t="s">
        <v>218</v>
      </c>
      <c r="H123" s="221">
        <v>0.75</v>
      </c>
      <c r="I123" s="222"/>
      <c r="J123" s="223">
        <f>ROUND(I123*H123,2)</f>
        <v>0</v>
      </c>
      <c r="K123" s="219" t="s">
        <v>157</v>
      </c>
      <c r="L123" s="44"/>
      <c r="M123" s="224" t="s">
        <v>1</v>
      </c>
      <c r="N123" s="225" t="s">
        <v>43</v>
      </c>
      <c r="O123" s="91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6">
        <f>S123*H123</f>
        <v>0</v>
      </c>
      <c r="U123" s="22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560</v>
      </c>
      <c r="AT123" s="228" t="s">
        <v>153</v>
      </c>
      <c r="AU123" s="228" t="s">
        <v>88</v>
      </c>
      <c r="AY123" s="17" t="s">
        <v>150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560</v>
      </c>
      <c r="BM123" s="228" t="s">
        <v>1619</v>
      </c>
    </row>
    <row r="124" s="14" customFormat="1">
      <c r="A124" s="14"/>
      <c r="B124" s="246"/>
      <c r="C124" s="247"/>
      <c r="D124" s="237" t="s">
        <v>220</v>
      </c>
      <c r="E124" s="248" t="s">
        <v>1</v>
      </c>
      <c r="F124" s="249" t="s">
        <v>1423</v>
      </c>
      <c r="G124" s="247"/>
      <c r="H124" s="250">
        <v>0.75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4"/>
      <c r="U124" s="255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220</v>
      </c>
      <c r="AU124" s="256" t="s">
        <v>88</v>
      </c>
      <c r="AV124" s="14" t="s">
        <v>88</v>
      </c>
      <c r="AW124" s="14" t="s">
        <v>34</v>
      </c>
      <c r="AX124" s="14" t="s">
        <v>86</v>
      </c>
      <c r="AY124" s="256" t="s">
        <v>150</v>
      </c>
    </row>
    <row r="125" s="2" customFormat="1" ht="24.15" customHeight="1">
      <c r="A125" s="38"/>
      <c r="B125" s="39"/>
      <c r="C125" s="217" t="s">
        <v>167</v>
      </c>
      <c r="D125" s="217" t="s">
        <v>153</v>
      </c>
      <c r="E125" s="218" t="s">
        <v>1569</v>
      </c>
      <c r="F125" s="219" t="s">
        <v>1570</v>
      </c>
      <c r="G125" s="220" t="s">
        <v>253</v>
      </c>
      <c r="H125" s="221">
        <v>8</v>
      </c>
      <c r="I125" s="222"/>
      <c r="J125" s="223">
        <f>ROUND(I125*H125,2)</f>
        <v>0</v>
      </c>
      <c r="K125" s="219" t="s">
        <v>157</v>
      </c>
      <c r="L125" s="44"/>
      <c r="M125" s="224" t="s">
        <v>1</v>
      </c>
      <c r="N125" s="225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560</v>
      </c>
      <c r="AT125" s="228" t="s">
        <v>153</v>
      </c>
      <c r="AU125" s="228" t="s">
        <v>88</v>
      </c>
      <c r="AY125" s="17" t="s">
        <v>150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560</v>
      </c>
      <c r="BM125" s="228" t="s">
        <v>1620</v>
      </c>
    </row>
    <row r="126" s="2" customFormat="1" ht="37.8" customHeight="1">
      <c r="A126" s="38"/>
      <c r="B126" s="39"/>
      <c r="C126" s="217" t="s">
        <v>149</v>
      </c>
      <c r="D126" s="217" t="s">
        <v>153</v>
      </c>
      <c r="E126" s="218" t="s">
        <v>1362</v>
      </c>
      <c r="F126" s="219" t="s">
        <v>1363</v>
      </c>
      <c r="G126" s="220" t="s">
        <v>284</v>
      </c>
      <c r="H126" s="221">
        <v>1.6000000000000001</v>
      </c>
      <c r="I126" s="222"/>
      <c r="J126" s="223">
        <f>ROUND(I126*H126,2)</f>
        <v>0</v>
      </c>
      <c r="K126" s="219" t="s">
        <v>157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560</v>
      </c>
      <c r="AT126" s="228" t="s">
        <v>153</v>
      </c>
      <c r="AU126" s="228" t="s">
        <v>88</v>
      </c>
      <c r="AY126" s="17" t="s">
        <v>150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560</v>
      </c>
      <c r="BM126" s="228" t="s">
        <v>1621</v>
      </c>
    </row>
    <row r="127" s="2" customFormat="1" ht="37.8" customHeight="1">
      <c r="A127" s="38"/>
      <c r="B127" s="39"/>
      <c r="C127" s="217" t="s">
        <v>174</v>
      </c>
      <c r="D127" s="217" t="s">
        <v>153</v>
      </c>
      <c r="E127" s="218" t="s">
        <v>1365</v>
      </c>
      <c r="F127" s="219" t="s">
        <v>1366</v>
      </c>
      <c r="G127" s="220" t="s">
        <v>284</v>
      </c>
      <c r="H127" s="221">
        <v>46.399999999999999</v>
      </c>
      <c r="I127" s="222"/>
      <c r="J127" s="223">
        <f>ROUND(I127*H127,2)</f>
        <v>0</v>
      </c>
      <c r="K127" s="219" t="s">
        <v>157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560</v>
      </c>
      <c r="AT127" s="228" t="s">
        <v>153</v>
      </c>
      <c r="AU127" s="228" t="s">
        <v>88</v>
      </c>
      <c r="AY127" s="17" t="s">
        <v>150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560</v>
      </c>
      <c r="BM127" s="228" t="s">
        <v>1622</v>
      </c>
    </row>
    <row r="128" s="2" customFormat="1" ht="24.15" customHeight="1">
      <c r="A128" s="38"/>
      <c r="B128" s="39"/>
      <c r="C128" s="217" t="s">
        <v>180</v>
      </c>
      <c r="D128" s="217" t="s">
        <v>153</v>
      </c>
      <c r="E128" s="218" t="s">
        <v>1368</v>
      </c>
      <c r="F128" s="219" t="s">
        <v>1369</v>
      </c>
      <c r="G128" s="220" t="s">
        <v>388</v>
      </c>
      <c r="H128" s="221">
        <v>3.2000000000000002</v>
      </c>
      <c r="I128" s="222"/>
      <c r="J128" s="223">
        <f>ROUND(I128*H128,2)</f>
        <v>0</v>
      </c>
      <c r="K128" s="219" t="s">
        <v>157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560</v>
      </c>
      <c r="AT128" s="228" t="s">
        <v>153</v>
      </c>
      <c r="AU128" s="228" t="s">
        <v>88</v>
      </c>
      <c r="AY128" s="17" t="s">
        <v>150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560</v>
      </c>
      <c r="BM128" s="228" t="s">
        <v>1623</v>
      </c>
    </row>
    <row r="129" s="2" customFormat="1" ht="24.15" customHeight="1">
      <c r="A129" s="38"/>
      <c r="B129" s="39"/>
      <c r="C129" s="217" t="s">
        <v>185</v>
      </c>
      <c r="D129" s="217" t="s">
        <v>153</v>
      </c>
      <c r="E129" s="218" t="s">
        <v>1371</v>
      </c>
      <c r="F129" s="219" t="s">
        <v>1372</v>
      </c>
      <c r="G129" s="220" t="s">
        <v>284</v>
      </c>
      <c r="H129" s="221">
        <v>1.6000000000000001</v>
      </c>
      <c r="I129" s="222"/>
      <c r="J129" s="223">
        <f>ROUND(I129*H129,2)</f>
        <v>0</v>
      </c>
      <c r="K129" s="219" t="s">
        <v>157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560</v>
      </c>
      <c r="AT129" s="228" t="s">
        <v>153</v>
      </c>
      <c r="AU129" s="228" t="s">
        <v>88</v>
      </c>
      <c r="AY129" s="17" t="s">
        <v>150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560</v>
      </c>
      <c r="BM129" s="228" t="s">
        <v>1624</v>
      </c>
    </row>
    <row r="130" s="14" customFormat="1">
      <c r="A130" s="14"/>
      <c r="B130" s="246"/>
      <c r="C130" s="247"/>
      <c r="D130" s="237" t="s">
        <v>220</v>
      </c>
      <c r="E130" s="248" t="s">
        <v>1</v>
      </c>
      <c r="F130" s="249" t="s">
        <v>1625</v>
      </c>
      <c r="G130" s="247"/>
      <c r="H130" s="250">
        <v>1.6000000000000001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4"/>
      <c r="U130" s="255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220</v>
      </c>
      <c r="AU130" s="256" t="s">
        <v>88</v>
      </c>
      <c r="AV130" s="14" t="s">
        <v>88</v>
      </c>
      <c r="AW130" s="14" t="s">
        <v>34</v>
      </c>
      <c r="AX130" s="14" t="s">
        <v>86</v>
      </c>
      <c r="AY130" s="256" t="s">
        <v>150</v>
      </c>
    </row>
    <row r="131" s="2" customFormat="1" ht="24.15" customHeight="1">
      <c r="A131" s="38"/>
      <c r="B131" s="39"/>
      <c r="C131" s="217" t="s">
        <v>190</v>
      </c>
      <c r="D131" s="217" t="s">
        <v>153</v>
      </c>
      <c r="E131" s="218" t="s">
        <v>1375</v>
      </c>
      <c r="F131" s="219" t="s">
        <v>1376</v>
      </c>
      <c r="G131" s="220" t="s">
        <v>253</v>
      </c>
      <c r="H131" s="221">
        <v>8</v>
      </c>
      <c r="I131" s="222"/>
      <c r="J131" s="223">
        <f>ROUND(I131*H131,2)</f>
        <v>0</v>
      </c>
      <c r="K131" s="219" t="s">
        <v>157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560</v>
      </c>
      <c r="AT131" s="228" t="s">
        <v>153</v>
      </c>
      <c r="AU131" s="228" t="s">
        <v>88</v>
      </c>
      <c r="AY131" s="17" t="s">
        <v>150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560</v>
      </c>
      <c r="BM131" s="228" t="s">
        <v>1626</v>
      </c>
    </row>
    <row r="132" s="2" customFormat="1" ht="33" customHeight="1">
      <c r="A132" s="38"/>
      <c r="B132" s="39"/>
      <c r="C132" s="217" t="s">
        <v>195</v>
      </c>
      <c r="D132" s="217" t="s">
        <v>153</v>
      </c>
      <c r="E132" s="218" t="s">
        <v>1378</v>
      </c>
      <c r="F132" s="219" t="s">
        <v>1379</v>
      </c>
      <c r="G132" s="220" t="s">
        <v>218</v>
      </c>
      <c r="H132" s="221">
        <v>0.75</v>
      </c>
      <c r="I132" s="222"/>
      <c r="J132" s="223">
        <f>ROUND(I132*H132,2)</f>
        <v>0</v>
      </c>
      <c r="K132" s="219" t="s">
        <v>157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6">
        <f>S132*H132</f>
        <v>0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560</v>
      </c>
      <c r="AT132" s="228" t="s">
        <v>153</v>
      </c>
      <c r="AU132" s="228" t="s">
        <v>88</v>
      </c>
      <c r="AY132" s="17" t="s">
        <v>150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560</v>
      </c>
      <c r="BM132" s="228" t="s">
        <v>1627</v>
      </c>
    </row>
    <row r="133" s="14" customFormat="1">
      <c r="A133" s="14"/>
      <c r="B133" s="246"/>
      <c r="C133" s="247"/>
      <c r="D133" s="237" t="s">
        <v>220</v>
      </c>
      <c r="E133" s="248" t="s">
        <v>1</v>
      </c>
      <c r="F133" s="249" t="s">
        <v>1423</v>
      </c>
      <c r="G133" s="247"/>
      <c r="H133" s="250">
        <v>0.75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4"/>
      <c r="U133" s="255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220</v>
      </c>
      <c r="AU133" s="256" t="s">
        <v>88</v>
      </c>
      <c r="AV133" s="14" t="s">
        <v>88</v>
      </c>
      <c r="AW133" s="14" t="s">
        <v>34</v>
      </c>
      <c r="AX133" s="14" t="s">
        <v>86</v>
      </c>
      <c r="AY133" s="256" t="s">
        <v>150</v>
      </c>
    </row>
    <row r="134" s="2" customFormat="1" ht="24.15" customHeight="1">
      <c r="A134" s="38"/>
      <c r="B134" s="39"/>
      <c r="C134" s="217" t="s">
        <v>200</v>
      </c>
      <c r="D134" s="217" t="s">
        <v>153</v>
      </c>
      <c r="E134" s="218" t="s">
        <v>1381</v>
      </c>
      <c r="F134" s="219" t="s">
        <v>1382</v>
      </c>
      <c r="G134" s="220" t="s">
        <v>253</v>
      </c>
      <c r="H134" s="221">
        <v>8</v>
      </c>
      <c r="I134" s="222"/>
      <c r="J134" s="223">
        <f>ROUND(I134*H134,2)</f>
        <v>0</v>
      </c>
      <c r="K134" s="219" t="s">
        <v>157</v>
      </c>
      <c r="L134" s="44"/>
      <c r="M134" s="224" t="s">
        <v>1</v>
      </c>
      <c r="N134" s="225" t="s">
        <v>43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6">
        <f>S134*H134</f>
        <v>0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560</v>
      </c>
      <c r="AT134" s="228" t="s">
        <v>153</v>
      </c>
      <c r="AU134" s="228" t="s">
        <v>88</v>
      </c>
      <c r="AY134" s="17" t="s">
        <v>150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560</v>
      </c>
      <c r="BM134" s="228" t="s">
        <v>1628</v>
      </c>
    </row>
    <row r="135" s="2" customFormat="1" ht="21.75" customHeight="1">
      <c r="A135" s="38"/>
      <c r="B135" s="39"/>
      <c r="C135" s="217" t="s">
        <v>268</v>
      </c>
      <c r="D135" s="217" t="s">
        <v>153</v>
      </c>
      <c r="E135" s="218" t="s">
        <v>1503</v>
      </c>
      <c r="F135" s="219" t="s">
        <v>1504</v>
      </c>
      <c r="G135" s="220" t="s">
        <v>253</v>
      </c>
      <c r="H135" s="221">
        <v>8</v>
      </c>
      <c r="I135" s="222"/>
      <c r="J135" s="223">
        <f>ROUND(I135*H135,2)</f>
        <v>0</v>
      </c>
      <c r="K135" s="219" t="s">
        <v>157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0.00012</v>
      </c>
      <c r="R135" s="226">
        <f>Q135*H135</f>
        <v>0.00096000000000000002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560</v>
      </c>
      <c r="AT135" s="228" t="s">
        <v>153</v>
      </c>
      <c r="AU135" s="228" t="s">
        <v>88</v>
      </c>
      <c r="AY135" s="17" t="s">
        <v>150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560</v>
      </c>
      <c r="BM135" s="228" t="s">
        <v>1629</v>
      </c>
    </row>
    <row r="136" s="2" customFormat="1" ht="33" customHeight="1">
      <c r="A136" s="38"/>
      <c r="B136" s="39"/>
      <c r="C136" s="217" t="s">
        <v>273</v>
      </c>
      <c r="D136" s="217" t="s">
        <v>153</v>
      </c>
      <c r="E136" s="218" t="s">
        <v>1630</v>
      </c>
      <c r="F136" s="219" t="s">
        <v>1631</v>
      </c>
      <c r="G136" s="220" t="s">
        <v>253</v>
      </c>
      <c r="H136" s="221">
        <v>6</v>
      </c>
      <c r="I136" s="222"/>
      <c r="J136" s="223">
        <f>ROUND(I136*H136,2)</f>
        <v>0</v>
      </c>
      <c r="K136" s="219" t="s">
        <v>157</v>
      </c>
      <c r="L136" s="44"/>
      <c r="M136" s="224" t="s">
        <v>1</v>
      </c>
      <c r="N136" s="225" t="s">
        <v>43</v>
      </c>
      <c r="O136" s="91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6">
        <f>S136*H136</f>
        <v>0</v>
      </c>
      <c r="U136" s="22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560</v>
      </c>
      <c r="AT136" s="228" t="s">
        <v>153</v>
      </c>
      <c r="AU136" s="228" t="s">
        <v>88</v>
      </c>
      <c r="AY136" s="17" t="s">
        <v>150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86</v>
      </c>
      <c r="BK136" s="229">
        <f>ROUND(I136*H136,2)</f>
        <v>0</v>
      </c>
      <c r="BL136" s="17" t="s">
        <v>560</v>
      </c>
      <c r="BM136" s="228" t="s">
        <v>1632</v>
      </c>
    </row>
    <row r="137" s="2" customFormat="1" ht="24.15" customHeight="1">
      <c r="A137" s="38"/>
      <c r="B137" s="39"/>
      <c r="C137" s="268" t="s">
        <v>281</v>
      </c>
      <c r="D137" s="268" t="s">
        <v>417</v>
      </c>
      <c r="E137" s="269" t="s">
        <v>1633</v>
      </c>
      <c r="F137" s="270" t="s">
        <v>1634</v>
      </c>
      <c r="G137" s="271" t="s">
        <v>253</v>
      </c>
      <c r="H137" s="272">
        <v>6</v>
      </c>
      <c r="I137" s="273"/>
      <c r="J137" s="274">
        <f>ROUND(I137*H137,2)</f>
        <v>0</v>
      </c>
      <c r="K137" s="270" t="s">
        <v>157</v>
      </c>
      <c r="L137" s="275"/>
      <c r="M137" s="276" t="s">
        <v>1</v>
      </c>
      <c r="N137" s="277" t="s">
        <v>43</v>
      </c>
      <c r="O137" s="91"/>
      <c r="P137" s="226">
        <f>O137*H137</f>
        <v>0</v>
      </c>
      <c r="Q137" s="226">
        <v>0.059999999999999998</v>
      </c>
      <c r="R137" s="226">
        <f>Q137*H137</f>
        <v>0.35999999999999999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865</v>
      </c>
      <c r="AT137" s="228" t="s">
        <v>417</v>
      </c>
      <c r="AU137" s="228" t="s">
        <v>88</v>
      </c>
      <c r="AY137" s="17" t="s">
        <v>150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865</v>
      </c>
      <c r="BM137" s="228" t="s">
        <v>1635</v>
      </c>
    </row>
    <row r="138" s="2" customFormat="1" ht="21.75" customHeight="1">
      <c r="A138" s="38"/>
      <c r="B138" s="39"/>
      <c r="C138" s="268" t="s">
        <v>8</v>
      </c>
      <c r="D138" s="268" t="s">
        <v>417</v>
      </c>
      <c r="E138" s="269" t="s">
        <v>1636</v>
      </c>
      <c r="F138" s="270" t="s">
        <v>1637</v>
      </c>
      <c r="G138" s="271" t="s">
        <v>587</v>
      </c>
      <c r="H138" s="272">
        <v>12</v>
      </c>
      <c r="I138" s="273"/>
      <c r="J138" s="274">
        <f>ROUND(I138*H138,2)</f>
        <v>0</v>
      </c>
      <c r="K138" s="270" t="s">
        <v>157</v>
      </c>
      <c r="L138" s="275"/>
      <c r="M138" s="276" t="s">
        <v>1</v>
      </c>
      <c r="N138" s="277" t="s">
        <v>43</v>
      </c>
      <c r="O138" s="91"/>
      <c r="P138" s="226">
        <f>O138*H138</f>
        <v>0</v>
      </c>
      <c r="Q138" s="226">
        <v>0.0095999999999999992</v>
      </c>
      <c r="R138" s="226">
        <f>Q138*H138</f>
        <v>0.1152</v>
      </c>
      <c r="S138" s="226">
        <v>0</v>
      </c>
      <c r="T138" s="226">
        <f>S138*H138</f>
        <v>0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865</v>
      </c>
      <c r="AT138" s="228" t="s">
        <v>417</v>
      </c>
      <c r="AU138" s="228" t="s">
        <v>88</v>
      </c>
      <c r="AY138" s="17" t="s">
        <v>150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865</v>
      </c>
      <c r="BM138" s="228" t="s">
        <v>1638</v>
      </c>
    </row>
    <row r="139" s="2" customFormat="1" ht="37.8" customHeight="1">
      <c r="A139" s="38"/>
      <c r="B139" s="39"/>
      <c r="C139" s="217" t="s">
        <v>296</v>
      </c>
      <c r="D139" s="217" t="s">
        <v>153</v>
      </c>
      <c r="E139" s="218" t="s">
        <v>1412</v>
      </c>
      <c r="F139" s="219" t="s">
        <v>1413</v>
      </c>
      <c r="G139" s="220" t="s">
        <v>218</v>
      </c>
      <c r="H139" s="221">
        <v>3.25</v>
      </c>
      <c r="I139" s="222"/>
      <c r="J139" s="223">
        <f>ROUND(I139*H139,2)</f>
        <v>0</v>
      </c>
      <c r="K139" s="219" t="s">
        <v>157</v>
      </c>
      <c r="L139" s="44"/>
      <c r="M139" s="224" t="s">
        <v>1</v>
      </c>
      <c r="N139" s="225" t="s">
        <v>43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560</v>
      </c>
      <c r="AT139" s="228" t="s">
        <v>153</v>
      </c>
      <c r="AU139" s="228" t="s">
        <v>88</v>
      </c>
      <c r="AY139" s="17" t="s">
        <v>150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560</v>
      </c>
      <c r="BM139" s="228" t="s">
        <v>1639</v>
      </c>
    </row>
    <row r="140" s="14" customFormat="1">
      <c r="A140" s="14"/>
      <c r="B140" s="246"/>
      <c r="C140" s="247"/>
      <c r="D140" s="237" t="s">
        <v>220</v>
      </c>
      <c r="E140" s="248" t="s">
        <v>1</v>
      </c>
      <c r="F140" s="249" t="s">
        <v>1640</v>
      </c>
      <c r="G140" s="247"/>
      <c r="H140" s="250">
        <v>3.25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4"/>
      <c r="U140" s="255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220</v>
      </c>
      <c r="AU140" s="256" t="s">
        <v>88</v>
      </c>
      <c r="AV140" s="14" t="s">
        <v>88</v>
      </c>
      <c r="AW140" s="14" t="s">
        <v>34</v>
      </c>
      <c r="AX140" s="14" t="s">
        <v>86</v>
      </c>
      <c r="AY140" s="256" t="s">
        <v>150</v>
      </c>
    </row>
    <row r="141" s="2" customFormat="1" ht="33" customHeight="1">
      <c r="A141" s="38"/>
      <c r="B141" s="39"/>
      <c r="C141" s="217" t="s">
        <v>301</v>
      </c>
      <c r="D141" s="217" t="s">
        <v>153</v>
      </c>
      <c r="E141" s="218" t="s">
        <v>1416</v>
      </c>
      <c r="F141" s="219" t="s">
        <v>1417</v>
      </c>
      <c r="G141" s="220" t="s">
        <v>218</v>
      </c>
      <c r="H141" s="221">
        <v>3.25</v>
      </c>
      <c r="I141" s="222"/>
      <c r="J141" s="223">
        <f>ROUND(I141*H141,2)</f>
        <v>0</v>
      </c>
      <c r="K141" s="219" t="s">
        <v>157</v>
      </c>
      <c r="L141" s="44"/>
      <c r="M141" s="224" t="s">
        <v>1</v>
      </c>
      <c r="N141" s="225" t="s">
        <v>43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6">
        <f>S141*H141</f>
        <v>0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560</v>
      </c>
      <c r="AT141" s="228" t="s">
        <v>153</v>
      </c>
      <c r="AU141" s="228" t="s">
        <v>88</v>
      </c>
      <c r="AY141" s="17" t="s">
        <v>150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560</v>
      </c>
      <c r="BM141" s="228" t="s">
        <v>1641</v>
      </c>
    </row>
    <row r="142" s="14" customFormat="1">
      <c r="A142" s="14"/>
      <c r="B142" s="246"/>
      <c r="C142" s="247"/>
      <c r="D142" s="237" t="s">
        <v>220</v>
      </c>
      <c r="E142" s="248" t="s">
        <v>1</v>
      </c>
      <c r="F142" s="249" t="s">
        <v>1640</v>
      </c>
      <c r="G142" s="247"/>
      <c r="H142" s="250">
        <v>3.25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4"/>
      <c r="U142" s="255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220</v>
      </c>
      <c r="AU142" s="256" t="s">
        <v>88</v>
      </c>
      <c r="AV142" s="14" t="s">
        <v>88</v>
      </c>
      <c r="AW142" s="14" t="s">
        <v>34</v>
      </c>
      <c r="AX142" s="14" t="s">
        <v>86</v>
      </c>
      <c r="AY142" s="256" t="s">
        <v>150</v>
      </c>
    </row>
    <row r="143" s="2" customFormat="1" ht="37.8" customHeight="1">
      <c r="A143" s="38"/>
      <c r="B143" s="39"/>
      <c r="C143" s="217" t="s">
        <v>307</v>
      </c>
      <c r="D143" s="217" t="s">
        <v>153</v>
      </c>
      <c r="E143" s="218" t="s">
        <v>1424</v>
      </c>
      <c r="F143" s="219" t="s">
        <v>1425</v>
      </c>
      <c r="G143" s="220" t="s">
        <v>218</v>
      </c>
      <c r="H143" s="221">
        <v>1.75</v>
      </c>
      <c r="I143" s="222"/>
      <c r="J143" s="223">
        <f>ROUND(I143*H143,2)</f>
        <v>0</v>
      </c>
      <c r="K143" s="219" t="s">
        <v>157</v>
      </c>
      <c r="L143" s="44"/>
      <c r="M143" s="224" t="s">
        <v>1</v>
      </c>
      <c r="N143" s="225" t="s">
        <v>43</v>
      </c>
      <c r="O143" s="91"/>
      <c r="P143" s="226">
        <f>O143*H143</f>
        <v>0</v>
      </c>
      <c r="Q143" s="226">
        <v>0</v>
      </c>
      <c r="R143" s="226">
        <f>Q143*H143</f>
        <v>0</v>
      </c>
      <c r="S143" s="226">
        <v>0.44</v>
      </c>
      <c r="T143" s="226">
        <f>S143*H143</f>
        <v>0.77000000000000002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560</v>
      </c>
      <c r="AT143" s="228" t="s">
        <v>153</v>
      </c>
      <c r="AU143" s="228" t="s">
        <v>88</v>
      </c>
      <c r="AY143" s="17" t="s">
        <v>150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86</v>
      </c>
      <c r="BK143" s="229">
        <f>ROUND(I143*H143,2)</f>
        <v>0</v>
      </c>
      <c r="BL143" s="17" t="s">
        <v>560</v>
      </c>
      <c r="BM143" s="228" t="s">
        <v>1642</v>
      </c>
    </row>
    <row r="144" s="14" customFormat="1">
      <c r="A144" s="14"/>
      <c r="B144" s="246"/>
      <c r="C144" s="247"/>
      <c r="D144" s="237" t="s">
        <v>220</v>
      </c>
      <c r="E144" s="248" t="s">
        <v>1</v>
      </c>
      <c r="F144" s="249" t="s">
        <v>1643</v>
      </c>
      <c r="G144" s="247"/>
      <c r="H144" s="250">
        <v>1.75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4"/>
      <c r="U144" s="255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220</v>
      </c>
      <c r="AU144" s="256" t="s">
        <v>88</v>
      </c>
      <c r="AV144" s="14" t="s">
        <v>88</v>
      </c>
      <c r="AW144" s="14" t="s">
        <v>34</v>
      </c>
      <c r="AX144" s="14" t="s">
        <v>86</v>
      </c>
      <c r="AY144" s="256" t="s">
        <v>150</v>
      </c>
    </row>
    <row r="145" s="2" customFormat="1" ht="37.8" customHeight="1">
      <c r="A145" s="38"/>
      <c r="B145" s="39"/>
      <c r="C145" s="217" t="s">
        <v>314</v>
      </c>
      <c r="D145" s="217" t="s">
        <v>153</v>
      </c>
      <c r="E145" s="218" t="s">
        <v>1427</v>
      </c>
      <c r="F145" s="219" t="s">
        <v>1428</v>
      </c>
      <c r="G145" s="220" t="s">
        <v>218</v>
      </c>
      <c r="H145" s="221">
        <v>1.75</v>
      </c>
      <c r="I145" s="222"/>
      <c r="J145" s="223">
        <f>ROUND(I145*H145,2)</f>
        <v>0</v>
      </c>
      <c r="K145" s="219" t="s">
        <v>157</v>
      </c>
      <c r="L145" s="44"/>
      <c r="M145" s="224" t="s">
        <v>1</v>
      </c>
      <c r="N145" s="225" t="s">
        <v>43</v>
      </c>
      <c r="O145" s="91"/>
      <c r="P145" s="226">
        <f>O145*H145</f>
        <v>0</v>
      </c>
      <c r="Q145" s="226">
        <v>0</v>
      </c>
      <c r="R145" s="226">
        <f>Q145*H145</f>
        <v>0</v>
      </c>
      <c r="S145" s="226">
        <v>0.625</v>
      </c>
      <c r="T145" s="226">
        <f>S145*H145</f>
        <v>1.09375</v>
      </c>
      <c r="U145" s="22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560</v>
      </c>
      <c r="AT145" s="228" t="s">
        <v>153</v>
      </c>
      <c r="AU145" s="228" t="s">
        <v>88</v>
      </c>
      <c r="AY145" s="17" t="s">
        <v>150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86</v>
      </c>
      <c r="BK145" s="229">
        <f>ROUND(I145*H145,2)</f>
        <v>0</v>
      </c>
      <c r="BL145" s="17" t="s">
        <v>560</v>
      </c>
      <c r="BM145" s="228" t="s">
        <v>1644</v>
      </c>
    </row>
    <row r="146" s="14" customFormat="1">
      <c r="A146" s="14"/>
      <c r="B146" s="246"/>
      <c r="C146" s="247"/>
      <c r="D146" s="237" t="s">
        <v>220</v>
      </c>
      <c r="E146" s="248" t="s">
        <v>1</v>
      </c>
      <c r="F146" s="249" t="s">
        <v>1643</v>
      </c>
      <c r="G146" s="247"/>
      <c r="H146" s="250">
        <v>1.75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4"/>
      <c r="U146" s="255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220</v>
      </c>
      <c r="AU146" s="256" t="s">
        <v>88</v>
      </c>
      <c r="AV146" s="14" t="s">
        <v>88</v>
      </c>
      <c r="AW146" s="14" t="s">
        <v>34</v>
      </c>
      <c r="AX146" s="14" t="s">
        <v>86</v>
      </c>
      <c r="AY146" s="256" t="s">
        <v>150</v>
      </c>
    </row>
    <row r="147" s="2" customFormat="1" ht="24.15" customHeight="1">
      <c r="A147" s="38"/>
      <c r="B147" s="39"/>
      <c r="C147" s="217" t="s">
        <v>320</v>
      </c>
      <c r="D147" s="217" t="s">
        <v>153</v>
      </c>
      <c r="E147" s="218" t="s">
        <v>1542</v>
      </c>
      <c r="F147" s="219" t="s">
        <v>1543</v>
      </c>
      <c r="G147" s="220" t="s">
        <v>218</v>
      </c>
      <c r="H147" s="221">
        <v>1.5</v>
      </c>
      <c r="I147" s="222"/>
      <c r="J147" s="223">
        <f>ROUND(I147*H147,2)</f>
        <v>0</v>
      </c>
      <c r="K147" s="219" t="s">
        <v>157</v>
      </c>
      <c r="L147" s="44"/>
      <c r="M147" s="224" t="s">
        <v>1</v>
      </c>
      <c r="N147" s="225" t="s">
        <v>43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0.28100000000000003</v>
      </c>
      <c r="T147" s="226">
        <f>S147*H147</f>
        <v>0.42150000000000004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560</v>
      </c>
      <c r="AT147" s="228" t="s">
        <v>153</v>
      </c>
      <c r="AU147" s="228" t="s">
        <v>88</v>
      </c>
      <c r="AY147" s="17" t="s">
        <v>150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86</v>
      </c>
      <c r="BK147" s="229">
        <f>ROUND(I147*H147,2)</f>
        <v>0</v>
      </c>
      <c r="BL147" s="17" t="s">
        <v>560</v>
      </c>
      <c r="BM147" s="228" t="s">
        <v>1645</v>
      </c>
    </row>
    <row r="148" s="14" customFormat="1">
      <c r="A148" s="14"/>
      <c r="B148" s="246"/>
      <c r="C148" s="247"/>
      <c r="D148" s="237" t="s">
        <v>220</v>
      </c>
      <c r="E148" s="248" t="s">
        <v>1</v>
      </c>
      <c r="F148" s="249" t="s">
        <v>1430</v>
      </c>
      <c r="G148" s="247"/>
      <c r="H148" s="250">
        <v>1.5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4"/>
      <c r="U148" s="255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220</v>
      </c>
      <c r="AU148" s="256" t="s">
        <v>88</v>
      </c>
      <c r="AV148" s="14" t="s">
        <v>88</v>
      </c>
      <c r="AW148" s="14" t="s">
        <v>34</v>
      </c>
      <c r="AX148" s="14" t="s">
        <v>86</v>
      </c>
      <c r="AY148" s="256" t="s">
        <v>150</v>
      </c>
    </row>
    <row r="149" s="2" customFormat="1" ht="33" customHeight="1">
      <c r="A149" s="38"/>
      <c r="B149" s="39"/>
      <c r="C149" s="217" t="s">
        <v>7</v>
      </c>
      <c r="D149" s="217" t="s">
        <v>153</v>
      </c>
      <c r="E149" s="218" t="s">
        <v>1446</v>
      </c>
      <c r="F149" s="219" t="s">
        <v>1447</v>
      </c>
      <c r="G149" s="220" t="s">
        <v>253</v>
      </c>
      <c r="H149" s="221">
        <v>2</v>
      </c>
      <c r="I149" s="222"/>
      <c r="J149" s="223">
        <f>ROUND(I149*H149,2)</f>
        <v>0</v>
      </c>
      <c r="K149" s="219" t="s">
        <v>157</v>
      </c>
      <c r="L149" s="44"/>
      <c r="M149" s="224" t="s">
        <v>1</v>
      </c>
      <c r="N149" s="225" t="s">
        <v>43</v>
      </c>
      <c r="O149" s="91"/>
      <c r="P149" s="226">
        <f>O149*H149</f>
        <v>0</v>
      </c>
      <c r="Q149" s="226">
        <v>0</v>
      </c>
      <c r="R149" s="226">
        <f>Q149*H149</f>
        <v>0</v>
      </c>
      <c r="S149" s="226">
        <v>0.25</v>
      </c>
      <c r="T149" s="226">
        <f>S149*H149</f>
        <v>0.5</v>
      </c>
      <c r="U149" s="22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8" t="s">
        <v>560</v>
      </c>
      <c r="AT149" s="228" t="s">
        <v>153</v>
      </c>
      <c r="AU149" s="228" t="s">
        <v>88</v>
      </c>
      <c r="AY149" s="17" t="s">
        <v>150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7" t="s">
        <v>86</v>
      </c>
      <c r="BK149" s="229">
        <f>ROUND(I149*H149,2)</f>
        <v>0</v>
      </c>
      <c r="BL149" s="17" t="s">
        <v>560</v>
      </c>
      <c r="BM149" s="228" t="s">
        <v>1646</v>
      </c>
    </row>
    <row r="150" s="2" customFormat="1" ht="24.15" customHeight="1">
      <c r="A150" s="38"/>
      <c r="B150" s="39"/>
      <c r="C150" s="217" t="s">
        <v>335</v>
      </c>
      <c r="D150" s="217" t="s">
        <v>153</v>
      </c>
      <c r="E150" s="218" t="s">
        <v>1548</v>
      </c>
      <c r="F150" s="219" t="s">
        <v>1549</v>
      </c>
      <c r="G150" s="220" t="s">
        <v>253</v>
      </c>
      <c r="H150" s="221">
        <v>7</v>
      </c>
      <c r="I150" s="222"/>
      <c r="J150" s="223">
        <f>ROUND(I150*H150,2)</f>
        <v>0</v>
      </c>
      <c r="K150" s="219" t="s">
        <v>157</v>
      </c>
      <c r="L150" s="44"/>
      <c r="M150" s="224" t="s">
        <v>1</v>
      </c>
      <c r="N150" s="225" t="s">
        <v>43</v>
      </c>
      <c r="O150" s="91"/>
      <c r="P150" s="226">
        <f>O150*H150</f>
        <v>0</v>
      </c>
      <c r="Q150" s="226">
        <v>0.00012</v>
      </c>
      <c r="R150" s="226">
        <f>Q150*H150</f>
        <v>0.00084000000000000003</v>
      </c>
      <c r="S150" s="226">
        <v>0</v>
      </c>
      <c r="T150" s="226">
        <f>S150*H150</f>
        <v>0</v>
      </c>
      <c r="U150" s="22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560</v>
      </c>
      <c r="AT150" s="228" t="s">
        <v>153</v>
      </c>
      <c r="AU150" s="228" t="s">
        <v>88</v>
      </c>
      <c r="AY150" s="17" t="s">
        <v>150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86</v>
      </c>
      <c r="BK150" s="229">
        <f>ROUND(I150*H150,2)</f>
        <v>0</v>
      </c>
      <c r="BL150" s="17" t="s">
        <v>560</v>
      </c>
      <c r="BM150" s="228" t="s">
        <v>1647</v>
      </c>
    </row>
    <row r="151" s="14" customFormat="1">
      <c r="A151" s="14"/>
      <c r="B151" s="246"/>
      <c r="C151" s="247"/>
      <c r="D151" s="237" t="s">
        <v>220</v>
      </c>
      <c r="E151" s="248" t="s">
        <v>1</v>
      </c>
      <c r="F151" s="249" t="s">
        <v>1648</v>
      </c>
      <c r="G151" s="247"/>
      <c r="H151" s="250">
        <v>7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4"/>
      <c r="U151" s="255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220</v>
      </c>
      <c r="AU151" s="256" t="s">
        <v>88</v>
      </c>
      <c r="AV151" s="14" t="s">
        <v>88</v>
      </c>
      <c r="AW151" s="14" t="s">
        <v>34</v>
      </c>
      <c r="AX151" s="14" t="s">
        <v>86</v>
      </c>
      <c r="AY151" s="256" t="s">
        <v>150</v>
      </c>
    </row>
    <row r="152" s="2" customFormat="1" ht="24.15" customHeight="1">
      <c r="A152" s="38"/>
      <c r="B152" s="39"/>
      <c r="C152" s="217" t="s">
        <v>339</v>
      </c>
      <c r="D152" s="217" t="s">
        <v>153</v>
      </c>
      <c r="E152" s="218" t="s">
        <v>1208</v>
      </c>
      <c r="F152" s="219" t="s">
        <v>1209</v>
      </c>
      <c r="G152" s="220" t="s">
        <v>388</v>
      </c>
      <c r="H152" s="221">
        <v>1.3440000000000001</v>
      </c>
      <c r="I152" s="222"/>
      <c r="J152" s="223">
        <f>ROUND(I152*H152,2)</f>
        <v>0</v>
      </c>
      <c r="K152" s="219" t="s">
        <v>157</v>
      </c>
      <c r="L152" s="44"/>
      <c r="M152" s="224" t="s">
        <v>1</v>
      </c>
      <c r="N152" s="225" t="s">
        <v>43</v>
      </c>
      <c r="O152" s="91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6">
        <f>S152*H152</f>
        <v>0</v>
      </c>
      <c r="U152" s="22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167</v>
      </c>
      <c r="AT152" s="228" t="s">
        <v>153</v>
      </c>
      <c r="AU152" s="228" t="s">
        <v>88</v>
      </c>
      <c r="AY152" s="17" t="s">
        <v>150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86</v>
      </c>
      <c r="BK152" s="229">
        <f>ROUND(I152*H152,2)</f>
        <v>0</v>
      </c>
      <c r="BL152" s="17" t="s">
        <v>167</v>
      </c>
      <c r="BM152" s="228" t="s">
        <v>1649</v>
      </c>
    </row>
    <row r="153" s="2" customFormat="1" ht="24.15" customHeight="1">
      <c r="A153" s="38"/>
      <c r="B153" s="39"/>
      <c r="C153" s="217" t="s">
        <v>344</v>
      </c>
      <c r="D153" s="217" t="s">
        <v>153</v>
      </c>
      <c r="E153" s="218" t="s">
        <v>1454</v>
      </c>
      <c r="F153" s="219" t="s">
        <v>1455</v>
      </c>
      <c r="G153" s="220" t="s">
        <v>388</v>
      </c>
      <c r="H153" s="221">
        <v>1.3440000000000001</v>
      </c>
      <c r="I153" s="222"/>
      <c r="J153" s="223">
        <f>ROUND(I153*H153,2)</f>
        <v>0</v>
      </c>
      <c r="K153" s="219" t="s">
        <v>157</v>
      </c>
      <c r="L153" s="44"/>
      <c r="M153" s="224" t="s">
        <v>1</v>
      </c>
      <c r="N153" s="225" t="s">
        <v>43</v>
      </c>
      <c r="O153" s="91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6">
        <f>S153*H153</f>
        <v>0</v>
      </c>
      <c r="U153" s="22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560</v>
      </c>
      <c r="AT153" s="228" t="s">
        <v>153</v>
      </c>
      <c r="AU153" s="228" t="s">
        <v>88</v>
      </c>
      <c r="AY153" s="17" t="s">
        <v>150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86</v>
      </c>
      <c r="BK153" s="229">
        <f>ROUND(I153*H153,2)</f>
        <v>0</v>
      </c>
      <c r="BL153" s="17" t="s">
        <v>560</v>
      </c>
      <c r="BM153" s="228" t="s">
        <v>1650</v>
      </c>
    </row>
    <row r="154" s="2" customFormat="1" ht="24.15" customHeight="1">
      <c r="A154" s="38"/>
      <c r="B154" s="39"/>
      <c r="C154" s="217" t="s">
        <v>349</v>
      </c>
      <c r="D154" s="217" t="s">
        <v>153</v>
      </c>
      <c r="E154" s="218" t="s">
        <v>1457</v>
      </c>
      <c r="F154" s="219" t="s">
        <v>1458</v>
      </c>
      <c r="G154" s="220" t="s">
        <v>388</v>
      </c>
      <c r="H154" s="221">
        <v>38.975999999999999</v>
      </c>
      <c r="I154" s="222"/>
      <c r="J154" s="223">
        <f>ROUND(I154*H154,2)</f>
        <v>0</v>
      </c>
      <c r="K154" s="219" t="s">
        <v>157</v>
      </c>
      <c r="L154" s="44"/>
      <c r="M154" s="224" t="s">
        <v>1</v>
      </c>
      <c r="N154" s="225" t="s">
        <v>43</v>
      </c>
      <c r="O154" s="91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6">
        <f>S154*H154</f>
        <v>0</v>
      </c>
      <c r="U154" s="22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560</v>
      </c>
      <c r="AT154" s="228" t="s">
        <v>153</v>
      </c>
      <c r="AU154" s="228" t="s">
        <v>88</v>
      </c>
      <c r="AY154" s="17" t="s">
        <v>150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86</v>
      </c>
      <c r="BK154" s="229">
        <f>ROUND(I154*H154,2)</f>
        <v>0</v>
      </c>
      <c r="BL154" s="17" t="s">
        <v>560</v>
      </c>
      <c r="BM154" s="228" t="s">
        <v>1651</v>
      </c>
    </row>
    <row r="155" s="2" customFormat="1" ht="37.8" customHeight="1">
      <c r="A155" s="38"/>
      <c r="B155" s="39"/>
      <c r="C155" s="217" t="s">
        <v>354</v>
      </c>
      <c r="D155" s="217" t="s">
        <v>153</v>
      </c>
      <c r="E155" s="218" t="s">
        <v>1460</v>
      </c>
      <c r="F155" s="219" t="s">
        <v>1461</v>
      </c>
      <c r="G155" s="220" t="s">
        <v>388</v>
      </c>
      <c r="H155" s="221">
        <v>1.3440000000000001</v>
      </c>
      <c r="I155" s="222"/>
      <c r="J155" s="223">
        <f>ROUND(I155*H155,2)</f>
        <v>0</v>
      </c>
      <c r="K155" s="219" t="s">
        <v>157</v>
      </c>
      <c r="L155" s="44"/>
      <c r="M155" s="224" t="s">
        <v>1</v>
      </c>
      <c r="N155" s="225" t="s">
        <v>43</v>
      </c>
      <c r="O155" s="91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6">
        <f>S155*H155</f>
        <v>0</v>
      </c>
      <c r="U155" s="22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8" t="s">
        <v>560</v>
      </c>
      <c r="AT155" s="228" t="s">
        <v>153</v>
      </c>
      <c r="AU155" s="228" t="s">
        <v>88</v>
      </c>
      <c r="AY155" s="17" t="s">
        <v>150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7" t="s">
        <v>86</v>
      </c>
      <c r="BK155" s="229">
        <f>ROUND(I155*H155,2)</f>
        <v>0</v>
      </c>
      <c r="BL155" s="17" t="s">
        <v>560</v>
      </c>
      <c r="BM155" s="228" t="s">
        <v>1652</v>
      </c>
    </row>
    <row r="156" s="2" customFormat="1" ht="24.15" customHeight="1">
      <c r="A156" s="38"/>
      <c r="B156" s="39"/>
      <c r="C156" s="217" t="s">
        <v>359</v>
      </c>
      <c r="D156" s="217" t="s">
        <v>153</v>
      </c>
      <c r="E156" s="218" t="s">
        <v>1465</v>
      </c>
      <c r="F156" s="219" t="s">
        <v>1466</v>
      </c>
      <c r="G156" s="220" t="s">
        <v>388</v>
      </c>
      <c r="H156" s="221">
        <v>0.47699999999999998</v>
      </c>
      <c r="I156" s="222"/>
      <c r="J156" s="223">
        <f>ROUND(I156*H156,2)</f>
        <v>0</v>
      </c>
      <c r="K156" s="219" t="s">
        <v>157</v>
      </c>
      <c r="L156" s="44"/>
      <c r="M156" s="230" t="s">
        <v>1</v>
      </c>
      <c r="N156" s="231" t="s">
        <v>43</v>
      </c>
      <c r="O156" s="232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3">
        <f>S156*H156</f>
        <v>0</v>
      </c>
      <c r="U156" s="234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560</v>
      </c>
      <c r="AT156" s="228" t="s">
        <v>153</v>
      </c>
      <c r="AU156" s="228" t="s">
        <v>88</v>
      </c>
      <c r="AY156" s="17" t="s">
        <v>150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86</v>
      </c>
      <c r="BK156" s="229">
        <f>ROUND(I156*H156,2)</f>
        <v>0</v>
      </c>
      <c r="BL156" s="17" t="s">
        <v>560</v>
      </c>
      <c r="BM156" s="228" t="s">
        <v>1653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QXPh8dETPVTmxP3J2KxeTVXpFApJZ3MZVfonGRWXehJqClJjRBNp0zKkQLC9G+TBXvs4k0Hek4EaTk/9jT9FmA==" hashValue="crs2uwqqvQux5vebdcpqInnYgVoRatFS1OOKL2o+n4BOmbTzOadxate9GIcpvItyBzRHRFLcIUFbtqHIjB1Njw==" algorithmName="SHA-512" password="CC35"/>
  <autoFilter ref="C117:K15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ROUND((SUM(BE118:BE156)),  2)</f>
        <v>0</v>
      </c>
      <c r="G33" s="38"/>
      <c r="H33" s="38"/>
      <c r="I33" s="155">
        <v>0.20999999999999999</v>
      </c>
      <c r="J33" s="154">
        <f>ROUND(((SUM(BE118:BE156))*I33),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ROUND((SUM(BF118:BF156)),  2)</f>
        <v>0</v>
      </c>
      <c r="G34" s="38"/>
      <c r="H34" s="38"/>
      <c r="I34" s="155">
        <v>0.14999999999999999</v>
      </c>
      <c r="J34" s="154">
        <f>ROUND(((SUM(BF118:BF156))*I34),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ROUND((SUM(BH118:BH156)),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406 - Ochrana T-mobile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1230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406 - Ochrana T-mobile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135</v>
      </c>
      <c r="D117" s="194" t="s">
        <v>63</v>
      </c>
      <c r="E117" s="194" t="s">
        <v>59</v>
      </c>
      <c r="F117" s="194" t="s">
        <v>60</v>
      </c>
      <c r="G117" s="194" t="s">
        <v>136</v>
      </c>
      <c r="H117" s="194" t="s">
        <v>137</v>
      </c>
      <c r="I117" s="194" t="s">
        <v>138</v>
      </c>
      <c r="J117" s="194" t="s">
        <v>124</v>
      </c>
      <c r="K117" s="195" t="s">
        <v>139</v>
      </c>
      <c r="L117" s="196"/>
      <c r="M117" s="100" t="s">
        <v>1</v>
      </c>
      <c r="N117" s="101" t="s">
        <v>42</v>
      </c>
      <c r="O117" s="101" t="s">
        <v>140</v>
      </c>
      <c r="P117" s="101" t="s">
        <v>141</v>
      </c>
      <c r="Q117" s="101" t="s">
        <v>142</v>
      </c>
      <c r="R117" s="101" t="s">
        <v>143</v>
      </c>
      <c r="S117" s="101" t="s">
        <v>144</v>
      </c>
      <c r="T117" s="101" t="s">
        <v>145</v>
      </c>
      <c r="U117" s="102" t="s">
        <v>146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0.47718699999999997</v>
      </c>
      <c r="S118" s="104"/>
      <c r="T118" s="199">
        <f>T119</f>
        <v>2.78525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417</v>
      </c>
      <c r="F119" s="204" t="s">
        <v>1233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0.47718699999999997</v>
      </c>
      <c r="S119" s="209"/>
      <c r="T119" s="210">
        <f>T120</f>
        <v>2.78525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163</v>
      </c>
      <c r="AT119" s="213" t="s">
        <v>77</v>
      </c>
      <c r="AU119" s="213" t="s">
        <v>78</v>
      </c>
      <c r="AY119" s="212" t="s">
        <v>150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1346</v>
      </c>
      <c r="F120" s="215" t="s">
        <v>1347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SUM(P121:P156)</f>
        <v>0</v>
      </c>
      <c r="Q120" s="209"/>
      <c r="R120" s="210">
        <f>SUM(R121:R156)</f>
        <v>0.47718699999999997</v>
      </c>
      <c r="S120" s="209"/>
      <c r="T120" s="210">
        <f>SUM(T121:T156)</f>
        <v>2.78525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163</v>
      </c>
      <c r="AT120" s="213" t="s">
        <v>77</v>
      </c>
      <c r="AU120" s="213" t="s">
        <v>86</v>
      </c>
      <c r="AY120" s="212" t="s">
        <v>150</v>
      </c>
      <c r="BK120" s="214">
        <f>SUM(BK121:BK156)</f>
        <v>0</v>
      </c>
    </row>
    <row r="121" s="2" customFormat="1" ht="24.15" customHeight="1">
      <c r="A121" s="38"/>
      <c r="B121" s="39"/>
      <c r="C121" s="217" t="s">
        <v>86</v>
      </c>
      <c r="D121" s="217" t="s">
        <v>153</v>
      </c>
      <c r="E121" s="218" t="s">
        <v>1348</v>
      </c>
      <c r="F121" s="219" t="s">
        <v>1349</v>
      </c>
      <c r="G121" s="220" t="s">
        <v>1350</v>
      </c>
      <c r="H121" s="221">
        <v>0.01</v>
      </c>
      <c r="I121" s="222"/>
      <c r="J121" s="223">
        <f>ROUND(I121*H121,2)</f>
        <v>0</v>
      </c>
      <c r="K121" s="219" t="s">
        <v>157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0.0088000000000000005</v>
      </c>
      <c r="R121" s="226">
        <f>Q121*H121</f>
        <v>8.8000000000000011E-05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560</v>
      </c>
      <c r="AT121" s="228" t="s">
        <v>153</v>
      </c>
      <c r="AU121" s="228" t="s">
        <v>88</v>
      </c>
      <c r="AY121" s="17" t="s">
        <v>150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560</v>
      </c>
      <c r="BM121" s="228" t="s">
        <v>1655</v>
      </c>
    </row>
    <row r="122" s="2" customFormat="1" ht="21.75" customHeight="1">
      <c r="A122" s="38"/>
      <c r="B122" s="39"/>
      <c r="C122" s="217" t="s">
        <v>88</v>
      </c>
      <c r="D122" s="217" t="s">
        <v>153</v>
      </c>
      <c r="E122" s="218" t="s">
        <v>1352</v>
      </c>
      <c r="F122" s="219" t="s">
        <v>1353</v>
      </c>
      <c r="G122" s="220" t="s">
        <v>1350</v>
      </c>
      <c r="H122" s="221">
        <v>0.01</v>
      </c>
      <c r="I122" s="222"/>
      <c r="J122" s="223">
        <f>ROUND(I122*H122,2)</f>
        <v>0</v>
      </c>
      <c r="K122" s="219" t="s">
        <v>157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0.0099000000000000008</v>
      </c>
      <c r="R122" s="226">
        <f>Q122*H122</f>
        <v>9.9000000000000008E-05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560</v>
      </c>
      <c r="AT122" s="228" t="s">
        <v>153</v>
      </c>
      <c r="AU122" s="228" t="s">
        <v>88</v>
      </c>
      <c r="AY122" s="17" t="s">
        <v>150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560</v>
      </c>
      <c r="BM122" s="228" t="s">
        <v>1656</v>
      </c>
    </row>
    <row r="123" s="2" customFormat="1" ht="24.15" customHeight="1">
      <c r="A123" s="38"/>
      <c r="B123" s="39"/>
      <c r="C123" s="217" t="s">
        <v>163</v>
      </c>
      <c r="D123" s="217" t="s">
        <v>153</v>
      </c>
      <c r="E123" s="218" t="s">
        <v>1355</v>
      </c>
      <c r="F123" s="219" t="s">
        <v>1356</v>
      </c>
      <c r="G123" s="220" t="s">
        <v>218</v>
      </c>
      <c r="H123" s="221">
        <v>0.75</v>
      </c>
      <c r="I123" s="222"/>
      <c r="J123" s="223">
        <f>ROUND(I123*H123,2)</f>
        <v>0</v>
      </c>
      <c r="K123" s="219" t="s">
        <v>157</v>
      </c>
      <c r="L123" s="44"/>
      <c r="M123" s="224" t="s">
        <v>1</v>
      </c>
      <c r="N123" s="225" t="s">
        <v>43</v>
      </c>
      <c r="O123" s="91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6">
        <f>S123*H123</f>
        <v>0</v>
      </c>
      <c r="U123" s="22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560</v>
      </c>
      <c r="AT123" s="228" t="s">
        <v>153</v>
      </c>
      <c r="AU123" s="228" t="s">
        <v>88</v>
      </c>
      <c r="AY123" s="17" t="s">
        <v>150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560</v>
      </c>
      <c r="BM123" s="228" t="s">
        <v>1657</v>
      </c>
    </row>
    <row r="124" s="14" customFormat="1">
      <c r="A124" s="14"/>
      <c r="B124" s="246"/>
      <c r="C124" s="247"/>
      <c r="D124" s="237" t="s">
        <v>220</v>
      </c>
      <c r="E124" s="248" t="s">
        <v>1</v>
      </c>
      <c r="F124" s="249" t="s">
        <v>1423</v>
      </c>
      <c r="G124" s="247"/>
      <c r="H124" s="250">
        <v>0.75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4"/>
      <c r="U124" s="255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220</v>
      </c>
      <c r="AU124" s="256" t="s">
        <v>88</v>
      </c>
      <c r="AV124" s="14" t="s">
        <v>88</v>
      </c>
      <c r="AW124" s="14" t="s">
        <v>34</v>
      </c>
      <c r="AX124" s="14" t="s">
        <v>86</v>
      </c>
      <c r="AY124" s="256" t="s">
        <v>150</v>
      </c>
    </row>
    <row r="125" s="2" customFormat="1" ht="24.15" customHeight="1">
      <c r="A125" s="38"/>
      <c r="B125" s="39"/>
      <c r="C125" s="217" t="s">
        <v>167</v>
      </c>
      <c r="D125" s="217" t="s">
        <v>153</v>
      </c>
      <c r="E125" s="218" t="s">
        <v>1569</v>
      </c>
      <c r="F125" s="219" t="s">
        <v>1570</v>
      </c>
      <c r="G125" s="220" t="s">
        <v>253</v>
      </c>
      <c r="H125" s="221">
        <v>8</v>
      </c>
      <c r="I125" s="222"/>
      <c r="J125" s="223">
        <f>ROUND(I125*H125,2)</f>
        <v>0</v>
      </c>
      <c r="K125" s="219" t="s">
        <v>157</v>
      </c>
      <c r="L125" s="44"/>
      <c r="M125" s="224" t="s">
        <v>1</v>
      </c>
      <c r="N125" s="225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560</v>
      </c>
      <c r="AT125" s="228" t="s">
        <v>153</v>
      </c>
      <c r="AU125" s="228" t="s">
        <v>88</v>
      </c>
      <c r="AY125" s="17" t="s">
        <v>150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560</v>
      </c>
      <c r="BM125" s="228" t="s">
        <v>1658</v>
      </c>
    </row>
    <row r="126" s="2" customFormat="1" ht="37.8" customHeight="1">
      <c r="A126" s="38"/>
      <c r="B126" s="39"/>
      <c r="C126" s="217" t="s">
        <v>149</v>
      </c>
      <c r="D126" s="217" t="s">
        <v>153</v>
      </c>
      <c r="E126" s="218" t="s">
        <v>1362</v>
      </c>
      <c r="F126" s="219" t="s">
        <v>1363</v>
      </c>
      <c r="G126" s="220" t="s">
        <v>284</v>
      </c>
      <c r="H126" s="221">
        <v>1.6000000000000001</v>
      </c>
      <c r="I126" s="222"/>
      <c r="J126" s="223">
        <f>ROUND(I126*H126,2)</f>
        <v>0</v>
      </c>
      <c r="K126" s="219" t="s">
        <v>157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560</v>
      </c>
      <c r="AT126" s="228" t="s">
        <v>153</v>
      </c>
      <c r="AU126" s="228" t="s">
        <v>88</v>
      </c>
      <c r="AY126" s="17" t="s">
        <v>150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560</v>
      </c>
      <c r="BM126" s="228" t="s">
        <v>1659</v>
      </c>
    </row>
    <row r="127" s="2" customFormat="1" ht="37.8" customHeight="1">
      <c r="A127" s="38"/>
      <c r="B127" s="39"/>
      <c r="C127" s="217" t="s">
        <v>174</v>
      </c>
      <c r="D127" s="217" t="s">
        <v>153</v>
      </c>
      <c r="E127" s="218" t="s">
        <v>1365</v>
      </c>
      <c r="F127" s="219" t="s">
        <v>1366</v>
      </c>
      <c r="G127" s="220" t="s">
        <v>284</v>
      </c>
      <c r="H127" s="221">
        <v>46.399999999999999</v>
      </c>
      <c r="I127" s="222"/>
      <c r="J127" s="223">
        <f>ROUND(I127*H127,2)</f>
        <v>0</v>
      </c>
      <c r="K127" s="219" t="s">
        <v>157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560</v>
      </c>
      <c r="AT127" s="228" t="s">
        <v>153</v>
      </c>
      <c r="AU127" s="228" t="s">
        <v>88</v>
      </c>
      <c r="AY127" s="17" t="s">
        <v>150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560</v>
      </c>
      <c r="BM127" s="228" t="s">
        <v>1660</v>
      </c>
    </row>
    <row r="128" s="2" customFormat="1" ht="24.15" customHeight="1">
      <c r="A128" s="38"/>
      <c r="B128" s="39"/>
      <c r="C128" s="217" t="s">
        <v>180</v>
      </c>
      <c r="D128" s="217" t="s">
        <v>153</v>
      </c>
      <c r="E128" s="218" t="s">
        <v>1368</v>
      </c>
      <c r="F128" s="219" t="s">
        <v>1369</v>
      </c>
      <c r="G128" s="220" t="s">
        <v>388</v>
      </c>
      <c r="H128" s="221">
        <v>3.2000000000000002</v>
      </c>
      <c r="I128" s="222"/>
      <c r="J128" s="223">
        <f>ROUND(I128*H128,2)</f>
        <v>0</v>
      </c>
      <c r="K128" s="219" t="s">
        <v>157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560</v>
      </c>
      <c r="AT128" s="228" t="s">
        <v>153</v>
      </c>
      <c r="AU128" s="228" t="s">
        <v>88</v>
      </c>
      <c r="AY128" s="17" t="s">
        <v>150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560</v>
      </c>
      <c r="BM128" s="228" t="s">
        <v>1661</v>
      </c>
    </row>
    <row r="129" s="2" customFormat="1" ht="24.15" customHeight="1">
      <c r="A129" s="38"/>
      <c r="B129" s="39"/>
      <c r="C129" s="217" t="s">
        <v>185</v>
      </c>
      <c r="D129" s="217" t="s">
        <v>153</v>
      </c>
      <c r="E129" s="218" t="s">
        <v>1371</v>
      </c>
      <c r="F129" s="219" t="s">
        <v>1372</v>
      </c>
      <c r="G129" s="220" t="s">
        <v>284</v>
      </c>
      <c r="H129" s="221">
        <v>1.6000000000000001</v>
      </c>
      <c r="I129" s="222"/>
      <c r="J129" s="223">
        <f>ROUND(I129*H129,2)</f>
        <v>0</v>
      </c>
      <c r="K129" s="219" t="s">
        <v>157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560</v>
      </c>
      <c r="AT129" s="228" t="s">
        <v>153</v>
      </c>
      <c r="AU129" s="228" t="s">
        <v>88</v>
      </c>
      <c r="AY129" s="17" t="s">
        <v>150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560</v>
      </c>
      <c r="BM129" s="228" t="s">
        <v>1662</v>
      </c>
    </row>
    <row r="130" s="14" customFormat="1">
      <c r="A130" s="14"/>
      <c r="B130" s="246"/>
      <c r="C130" s="247"/>
      <c r="D130" s="237" t="s">
        <v>220</v>
      </c>
      <c r="E130" s="248" t="s">
        <v>1</v>
      </c>
      <c r="F130" s="249" t="s">
        <v>1625</v>
      </c>
      <c r="G130" s="247"/>
      <c r="H130" s="250">
        <v>1.6000000000000001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4"/>
      <c r="U130" s="255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220</v>
      </c>
      <c r="AU130" s="256" t="s">
        <v>88</v>
      </c>
      <c r="AV130" s="14" t="s">
        <v>88</v>
      </c>
      <c r="AW130" s="14" t="s">
        <v>34</v>
      </c>
      <c r="AX130" s="14" t="s">
        <v>86</v>
      </c>
      <c r="AY130" s="256" t="s">
        <v>150</v>
      </c>
    </row>
    <row r="131" s="2" customFormat="1" ht="24.15" customHeight="1">
      <c r="A131" s="38"/>
      <c r="B131" s="39"/>
      <c r="C131" s="217" t="s">
        <v>190</v>
      </c>
      <c r="D131" s="217" t="s">
        <v>153</v>
      </c>
      <c r="E131" s="218" t="s">
        <v>1375</v>
      </c>
      <c r="F131" s="219" t="s">
        <v>1376</v>
      </c>
      <c r="G131" s="220" t="s">
        <v>253</v>
      </c>
      <c r="H131" s="221">
        <v>8</v>
      </c>
      <c r="I131" s="222"/>
      <c r="J131" s="223">
        <f>ROUND(I131*H131,2)</f>
        <v>0</v>
      </c>
      <c r="K131" s="219" t="s">
        <v>157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560</v>
      </c>
      <c r="AT131" s="228" t="s">
        <v>153</v>
      </c>
      <c r="AU131" s="228" t="s">
        <v>88</v>
      </c>
      <c r="AY131" s="17" t="s">
        <v>150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560</v>
      </c>
      <c r="BM131" s="228" t="s">
        <v>1663</v>
      </c>
    </row>
    <row r="132" s="2" customFormat="1" ht="33" customHeight="1">
      <c r="A132" s="38"/>
      <c r="B132" s="39"/>
      <c r="C132" s="217" t="s">
        <v>195</v>
      </c>
      <c r="D132" s="217" t="s">
        <v>153</v>
      </c>
      <c r="E132" s="218" t="s">
        <v>1378</v>
      </c>
      <c r="F132" s="219" t="s">
        <v>1379</v>
      </c>
      <c r="G132" s="220" t="s">
        <v>218</v>
      </c>
      <c r="H132" s="221">
        <v>0.75</v>
      </c>
      <c r="I132" s="222"/>
      <c r="J132" s="223">
        <f>ROUND(I132*H132,2)</f>
        <v>0</v>
      </c>
      <c r="K132" s="219" t="s">
        <v>157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6">
        <f>S132*H132</f>
        <v>0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560</v>
      </c>
      <c r="AT132" s="228" t="s">
        <v>153</v>
      </c>
      <c r="AU132" s="228" t="s">
        <v>88</v>
      </c>
      <c r="AY132" s="17" t="s">
        <v>150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560</v>
      </c>
      <c r="BM132" s="228" t="s">
        <v>1664</v>
      </c>
    </row>
    <row r="133" s="14" customFormat="1">
      <c r="A133" s="14"/>
      <c r="B133" s="246"/>
      <c r="C133" s="247"/>
      <c r="D133" s="237" t="s">
        <v>220</v>
      </c>
      <c r="E133" s="248" t="s">
        <v>1</v>
      </c>
      <c r="F133" s="249" t="s">
        <v>1423</v>
      </c>
      <c r="G133" s="247"/>
      <c r="H133" s="250">
        <v>0.75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4"/>
      <c r="U133" s="255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220</v>
      </c>
      <c r="AU133" s="256" t="s">
        <v>88</v>
      </c>
      <c r="AV133" s="14" t="s">
        <v>88</v>
      </c>
      <c r="AW133" s="14" t="s">
        <v>34</v>
      </c>
      <c r="AX133" s="14" t="s">
        <v>86</v>
      </c>
      <c r="AY133" s="256" t="s">
        <v>150</v>
      </c>
    </row>
    <row r="134" s="2" customFormat="1" ht="24.15" customHeight="1">
      <c r="A134" s="38"/>
      <c r="B134" s="39"/>
      <c r="C134" s="217" t="s">
        <v>200</v>
      </c>
      <c r="D134" s="217" t="s">
        <v>153</v>
      </c>
      <c r="E134" s="218" t="s">
        <v>1381</v>
      </c>
      <c r="F134" s="219" t="s">
        <v>1382</v>
      </c>
      <c r="G134" s="220" t="s">
        <v>253</v>
      </c>
      <c r="H134" s="221">
        <v>8</v>
      </c>
      <c r="I134" s="222"/>
      <c r="J134" s="223">
        <f>ROUND(I134*H134,2)</f>
        <v>0</v>
      </c>
      <c r="K134" s="219" t="s">
        <v>157</v>
      </c>
      <c r="L134" s="44"/>
      <c r="M134" s="224" t="s">
        <v>1</v>
      </c>
      <c r="N134" s="225" t="s">
        <v>43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6">
        <f>S134*H134</f>
        <v>0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560</v>
      </c>
      <c r="AT134" s="228" t="s">
        <v>153</v>
      </c>
      <c r="AU134" s="228" t="s">
        <v>88</v>
      </c>
      <c r="AY134" s="17" t="s">
        <v>150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560</v>
      </c>
      <c r="BM134" s="228" t="s">
        <v>1665</v>
      </c>
    </row>
    <row r="135" s="2" customFormat="1" ht="21.75" customHeight="1">
      <c r="A135" s="38"/>
      <c r="B135" s="39"/>
      <c r="C135" s="217" t="s">
        <v>268</v>
      </c>
      <c r="D135" s="217" t="s">
        <v>153</v>
      </c>
      <c r="E135" s="218" t="s">
        <v>1503</v>
      </c>
      <c r="F135" s="219" t="s">
        <v>1504</v>
      </c>
      <c r="G135" s="220" t="s">
        <v>253</v>
      </c>
      <c r="H135" s="221">
        <v>8</v>
      </c>
      <c r="I135" s="222"/>
      <c r="J135" s="223">
        <f>ROUND(I135*H135,2)</f>
        <v>0</v>
      </c>
      <c r="K135" s="219" t="s">
        <v>157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0.00012</v>
      </c>
      <c r="R135" s="226">
        <f>Q135*H135</f>
        <v>0.00096000000000000002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560</v>
      </c>
      <c r="AT135" s="228" t="s">
        <v>153</v>
      </c>
      <c r="AU135" s="228" t="s">
        <v>88</v>
      </c>
      <c r="AY135" s="17" t="s">
        <v>150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560</v>
      </c>
      <c r="BM135" s="228" t="s">
        <v>1666</v>
      </c>
    </row>
    <row r="136" s="2" customFormat="1" ht="33" customHeight="1">
      <c r="A136" s="38"/>
      <c r="B136" s="39"/>
      <c r="C136" s="217" t="s">
        <v>273</v>
      </c>
      <c r="D136" s="217" t="s">
        <v>153</v>
      </c>
      <c r="E136" s="218" t="s">
        <v>1630</v>
      </c>
      <c r="F136" s="219" t="s">
        <v>1631</v>
      </c>
      <c r="G136" s="220" t="s">
        <v>253</v>
      </c>
      <c r="H136" s="221">
        <v>6</v>
      </c>
      <c r="I136" s="222"/>
      <c r="J136" s="223">
        <f>ROUND(I136*H136,2)</f>
        <v>0</v>
      </c>
      <c r="K136" s="219" t="s">
        <v>157</v>
      </c>
      <c r="L136" s="44"/>
      <c r="M136" s="224" t="s">
        <v>1</v>
      </c>
      <c r="N136" s="225" t="s">
        <v>43</v>
      </c>
      <c r="O136" s="91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6">
        <f>S136*H136</f>
        <v>0</v>
      </c>
      <c r="U136" s="22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560</v>
      </c>
      <c r="AT136" s="228" t="s">
        <v>153</v>
      </c>
      <c r="AU136" s="228" t="s">
        <v>88</v>
      </c>
      <c r="AY136" s="17" t="s">
        <v>150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86</v>
      </c>
      <c r="BK136" s="229">
        <f>ROUND(I136*H136,2)</f>
        <v>0</v>
      </c>
      <c r="BL136" s="17" t="s">
        <v>560</v>
      </c>
      <c r="BM136" s="228" t="s">
        <v>1667</v>
      </c>
    </row>
    <row r="137" s="2" customFormat="1" ht="24.15" customHeight="1">
      <c r="A137" s="38"/>
      <c r="B137" s="39"/>
      <c r="C137" s="268" t="s">
        <v>281</v>
      </c>
      <c r="D137" s="268" t="s">
        <v>417</v>
      </c>
      <c r="E137" s="269" t="s">
        <v>1633</v>
      </c>
      <c r="F137" s="270" t="s">
        <v>1634</v>
      </c>
      <c r="G137" s="271" t="s">
        <v>253</v>
      </c>
      <c r="H137" s="272">
        <v>6</v>
      </c>
      <c r="I137" s="273"/>
      <c r="J137" s="274">
        <f>ROUND(I137*H137,2)</f>
        <v>0</v>
      </c>
      <c r="K137" s="270" t="s">
        <v>157</v>
      </c>
      <c r="L137" s="275"/>
      <c r="M137" s="276" t="s">
        <v>1</v>
      </c>
      <c r="N137" s="277" t="s">
        <v>43</v>
      </c>
      <c r="O137" s="91"/>
      <c r="P137" s="226">
        <f>O137*H137</f>
        <v>0</v>
      </c>
      <c r="Q137" s="226">
        <v>0.059999999999999998</v>
      </c>
      <c r="R137" s="226">
        <f>Q137*H137</f>
        <v>0.35999999999999999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865</v>
      </c>
      <c r="AT137" s="228" t="s">
        <v>417</v>
      </c>
      <c r="AU137" s="228" t="s">
        <v>88</v>
      </c>
      <c r="AY137" s="17" t="s">
        <v>150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865</v>
      </c>
      <c r="BM137" s="228" t="s">
        <v>1668</v>
      </c>
    </row>
    <row r="138" s="2" customFormat="1" ht="21.75" customHeight="1">
      <c r="A138" s="38"/>
      <c r="B138" s="39"/>
      <c r="C138" s="268" t="s">
        <v>8</v>
      </c>
      <c r="D138" s="268" t="s">
        <v>417</v>
      </c>
      <c r="E138" s="269" t="s">
        <v>1636</v>
      </c>
      <c r="F138" s="270" t="s">
        <v>1637</v>
      </c>
      <c r="G138" s="271" t="s">
        <v>587</v>
      </c>
      <c r="H138" s="272">
        <v>12</v>
      </c>
      <c r="I138" s="273"/>
      <c r="J138" s="274">
        <f>ROUND(I138*H138,2)</f>
        <v>0</v>
      </c>
      <c r="K138" s="270" t="s">
        <v>157</v>
      </c>
      <c r="L138" s="275"/>
      <c r="M138" s="276" t="s">
        <v>1</v>
      </c>
      <c r="N138" s="277" t="s">
        <v>43</v>
      </c>
      <c r="O138" s="91"/>
      <c r="P138" s="226">
        <f>O138*H138</f>
        <v>0</v>
      </c>
      <c r="Q138" s="226">
        <v>0.0095999999999999992</v>
      </c>
      <c r="R138" s="226">
        <f>Q138*H138</f>
        <v>0.1152</v>
      </c>
      <c r="S138" s="226">
        <v>0</v>
      </c>
      <c r="T138" s="226">
        <f>S138*H138</f>
        <v>0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865</v>
      </c>
      <c r="AT138" s="228" t="s">
        <v>417</v>
      </c>
      <c r="AU138" s="228" t="s">
        <v>88</v>
      </c>
      <c r="AY138" s="17" t="s">
        <v>150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865</v>
      </c>
      <c r="BM138" s="228" t="s">
        <v>1669</v>
      </c>
    </row>
    <row r="139" s="2" customFormat="1" ht="37.8" customHeight="1">
      <c r="A139" s="38"/>
      <c r="B139" s="39"/>
      <c r="C139" s="217" t="s">
        <v>296</v>
      </c>
      <c r="D139" s="217" t="s">
        <v>153</v>
      </c>
      <c r="E139" s="218" t="s">
        <v>1412</v>
      </c>
      <c r="F139" s="219" t="s">
        <v>1413</v>
      </c>
      <c r="G139" s="220" t="s">
        <v>218</v>
      </c>
      <c r="H139" s="221">
        <v>3.25</v>
      </c>
      <c r="I139" s="222"/>
      <c r="J139" s="223">
        <f>ROUND(I139*H139,2)</f>
        <v>0</v>
      </c>
      <c r="K139" s="219" t="s">
        <v>157</v>
      </c>
      <c r="L139" s="44"/>
      <c r="M139" s="224" t="s">
        <v>1</v>
      </c>
      <c r="N139" s="225" t="s">
        <v>43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560</v>
      </c>
      <c r="AT139" s="228" t="s">
        <v>153</v>
      </c>
      <c r="AU139" s="228" t="s">
        <v>88</v>
      </c>
      <c r="AY139" s="17" t="s">
        <v>150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560</v>
      </c>
      <c r="BM139" s="228" t="s">
        <v>1670</v>
      </c>
    </row>
    <row r="140" s="14" customFormat="1">
      <c r="A140" s="14"/>
      <c r="B140" s="246"/>
      <c r="C140" s="247"/>
      <c r="D140" s="237" t="s">
        <v>220</v>
      </c>
      <c r="E140" s="248" t="s">
        <v>1</v>
      </c>
      <c r="F140" s="249" t="s">
        <v>1640</v>
      </c>
      <c r="G140" s="247"/>
      <c r="H140" s="250">
        <v>3.25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4"/>
      <c r="U140" s="255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220</v>
      </c>
      <c r="AU140" s="256" t="s">
        <v>88</v>
      </c>
      <c r="AV140" s="14" t="s">
        <v>88</v>
      </c>
      <c r="AW140" s="14" t="s">
        <v>34</v>
      </c>
      <c r="AX140" s="14" t="s">
        <v>86</v>
      </c>
      <c r="AY140" s="256" t="s">
        <v>150</v>
      </c>
    </row>
    <row r="141" s="2" customFormat="1" ht="33" customHeight="1">
      <c r="A141" s="38"/>
      <c r="B141" s="39"/>
      <c r="C141" s="217" t="s">
        <v>301</v>
      </c>
      <c r="D141" s="217" t="s">
        <v>153</v>
      </c>
      <c r="E141" s="218" t="s">
        <v>1416</v>
      </c>
      <c r="F141" s="219" t="s">
        <v>1417</v>
      </c>
      <c r="G141" s="220" t="s">
        <v>218</v>
      </c>
      <c r="H141" s="221">
        <v>3.25</v>
      </c>
      <c r="I141" s="222"/>
      <c r="J141" s="223">
        <f>ROUND(I141*H141,2)</f>
        <v>0</v>
      </c>
      <c r="K141" s="219" t="s">
        <v>157</v>
      </c>
      <c r="L141" s="44"/>
      <c r="M141" s="224" t="s">
        <v>1</v>
      </c>
      <c r="N141" s="225" t="s">
        <v>43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6">
        <f>S141*H141</f>
        <v>0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560</v>
      </c>
      <c r="AT141" s="228" t="s">
        <v>153</v>
      </c>
      <c r="AU141" s="228" t="s">
        <v>88</v>
      </c>
      <c r="AY141" s="17" t="s">
        <v>150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560</v>
      </c>
      <c r="BM141" s="228" t="s">
        <v>1671</v>
      </c>
    </row>
    <row r="142" s="14" customFormat="1">
      <c r="A142" s="14"/>
      <c r="B142" s="246"/>
      <c r="C142" s="247"/>
      <c r="D142" s="237" t="s">
        <v>220</v>
      </c>
      <c r="E142" s="248" t="s">
        <v>1</v>
      </c>
      <c r="F142" s="249" t="s">
        <v>1640</v>
      </c>
      <c r="G142" s="247"/>
      <c r="H142" s="250">
        <v>3.25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4"/>
      <c r="U142" s="255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220</v>
      </c>
      <c r="AU142" s="256" t="s">
        <v>88</v>
      </c>
      <c r="AV142" s="14" t="s">
        <v>88</v>
      </c>
      <c r="AW142" s="14" t="s">
        <v>34</v>
      </c>
      <c r="AX142" s="14" t="s">
        <v>86</v>
      </c>
      <c r="AY142" s="256" t="s">
        <v>150</v>
      </c>
    </row>
    <row r="143" s="2" customFormat="1" ht="37.8" customHeight="1">
      <c r="A143" s="38"/>
      <c r="B143" s="39"/>
      <c r="C143" s="217" t="s">
        <v>307</v>
      </c>
      <c r="D143" s="217" t="s">
        <v>153</v>
      </c>
      <c r="E143" s="218" t="s">
        <v>1424</v>
      </c>
      <c r="F143" s="219" t="s">
        <v>1425</v>
      </c>
      <c r="G143" s="220" t="s">
        <v>218</v>
      </c>
      <c r="H143" s="221">
        <v>1.75</v>
      </c>
      <c r="I143" s="222"/>
      <c r="J143" s="223">
        <f>ROUND(I143*H143,2)</f>
        <v>0</v>
      </c>
      <c r="K143" s="219" t="s">
        <v>157</v>
      </c>
      <c r="L143" s="44"/>
      <c r="M143" s="224" t="s">
        <v>1</v>
      </c>
      <c r="N143" s="225" t="s">
        <v>43</v>
      </c>
      <c r="O143" s="91"/>
      <c r="P143" s="226">
        <f>O143*H143</f>
        <v>0</v>
      </c>
      <c r="Q143" s="226">
        <v>0</v>
      </c>
      <c r="R143" s="226">
        <f>Q143*H143</f>
        <v>0</v>
      </c>
      <c r="S143" s="226">
        <v>0.44</v>
      </c>
      <c r="T143" s="226">
        <f>S143*H143</f>
        <v>0.77000000000000002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560</v>
      </c>
      <c r="AT143" s="228" t="s">
        <v>153</v>
      </c>
      <c r="AU143" s="228" t="s">
        <v>88</v>
      </c>
      <c r="AY143" s="17" t="s">
        <v>150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86</v>
      </c>
      <c r="BK143" s="229">
        <f>ROUND(I143*H143,2)</f>
        <v>0</v>
      </c>
      <c r="BL143" s="17" t="s">
        <v>560</v>
      </c>
      <c r="BM143" s="228" t="s">
        <v>1672</v>
      </c>
    </row>
    <row r="144" s="14" customFormat="1">
      <c r="A144" s="14"/>
      <c r="B144" s="246"/>
      <c r="C144" s="247"/>
      <c r="D144" s="237" t="s">
        <v>220</v>
      </c>
      <c r="E144" s="248" t="s">
        <v>1</v>
      </c>
      <c r="F144" s="249" t="s">
        <v>1643</v>
      </c>
      <c r="G144" s="247"/>
      <c r="H144" s="250">
        <v>1.75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4"/>
      <c r="U144" s="255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220</v>
      </c>
      <c r="AU144" s="256" t="s">
        <v>88</v>
      </c>
      <c r="AV144" s="14" t="s">
        <v>88</v>
      </c>
      <c r="AW144" s="14" t="s">
        <v>34</v>
      </c>
      <c r="AX144" s="14" t="s">
        <v>86</v>
      </c>
      <c r="AY144" s="256" t="s">
        <v>150</v>
      </c>
    </row>
    <row r="145" s="2" customFormat="1" ht="37.8" customHeight="1">
      <c r="A145" s="38"/>
      <c r="B145" s="39"/>
      <c r="C145" s="217" t="s">
        <v>314</v>
      </c>
      <c r="D145" s="217" t="s">
        <v>153</v>
      </c>
      <c r="E145" s="218" t="s">
        <v>1427</v>
      </c>
      <c r="F145" s="219" t="s">
        <v>1428</v>
      </c>
      <c r="G145" s="220" t="s">
        <v>218</v>
      </c>
      <c r="H145" s="221">
        <v>1.75</v>
      </c>
      <c r="I145" s="222"/>
      <c r="J145" s="223">
        <f>ROUND(I145*H145,2)</f>
        <v>0</v>
      </c>
      <c r="K145" s="219" t="s">
        <v>157</v>
      </c>
      <c r="L145" s="44"/>
      <c r="M145" s="224" t="s">
        <v>1</v>
      </c>
      <c r="N145" s="225" t="s">
        <v>43</v>
      </c>
      <c r="O145" s="91"/>
      <c r="P145" s="226">
        <f>O145*H145</f>
        <v>0</v>
      </c>
      <c r="Q145" s="226">
        <v>0</v>
      </c>
      <c r="R145" s="226">
        <f>Q145*H145</f>
        <v>0</v>
      </c>
      <c r="S145" s="226">
        <v>0.625</v>
      </c>
      <c r="T145" s="226">
        <f>S145*H145</f>
        <v>1.09375</v>
      </c>
      <c r="U145" s="22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560</v>
      </c>
      <c r="AT145" s="228" t="s">
        <v>153</v>
      </c>
      <c r="AU145" s="228" t="s">
        <v>88</v>
      </c>
      <c r="AY145" s="17" t="s">
        <v>150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86</v>
      </c>
      <c r="BK145" s="229">
        <f>ROUND(I145*H145,2)</f>
        <v>0</v>
      </c>
      <c r="BL145" s="17" t="s">
        <v>560</v>
      </c>
      <c r="BM145" s="228" t="s">
        <v>1673</v>
      </c>
    </row>
    <row r="146" s="14" customFormat="1">
      <c r="A146" s="14"/>
      <c r="B146" s="246"/>
      <c r="C146" s="247"/>
      <c r="D146" s="237" t="s">
        <v>220</v>
      </c>
      <c r="E146" s="248" t="s">
        <v>1</v>
      </c>
      <c r="F146" s="249" t="s">
        <v>1643</v>
      </c>
      <c r="G146" s="247"/>
      <c r="H146" s="250">
        <v>1.75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4"/>
      <c r="U146" s="255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220</v>
      </c>
      <c r="AU146" s="256" t="s">
        <v>88</v>
      </c>
      <c r="AV146" s="14" t="s">
        <v>88</v>
      </c>
      <c r="AW146" s="14" t="s">
        <v>34</v>
      </c>
      <c r="AX146" s="14" t="s">
        <v>86</v>
      </c>
      <c r="AY146" s="256" t="s">
        <v>150</v>
      </c>
    </row>
    <row r="147" s="2" customFormat="1" ht="24.15" customHeight="1">
      <c r="A147" s="38"/>
      <c r="B147" s="39"/>
      <c r="C147" s="217" t="s">
        <v>320</v>
      </c>
      <c r="D147" s="217" t="s">
        <v>153</v>
      </c>
      <c r="E147" s="218" t="s">
        <v>1542</v>
      </c>
      <c r="F147" s="219" t="s">
        <v>1543</v>
      </c>
      <c r="G147" s="220" t="s">
        <v>218</v>
      </c>
      <c r="H147" s="221">
        <v>1.5</v>
      </c>
      <c r="I147" s="222"/>
      <c r="J147" s="223">
        <f>ROUND(I147*H147,2)</f>
        <v>0</v>
      </c>
      <c r="K147" s="219" t="s">
        <v>157</v>
      </c>
      <c r="L147" s="44"/>
      <c r="M147" s="224" t="s">
        <v>1</v>
      </c>
      <c r="N147" s="225" t="s">
        <v>43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0.28100000000000003</v>
      </c>
      <c r="T147" s="226">
        <f>S147*H147</f>
        <v>0.42150000000000004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560</v>
      </c>
      <c r="AT147" s="228" t="s">
        <v>153</v>
      </c>
      <c r="AU147" s="228" t="s">
        <v>88</v>
      </c>
      <c r="AY147" s="17" t="s">
        <v>150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86</v>
      </c>
      <c r="BK147" s="229">
        <f>ROUND(I147*H147,2)</f>
        <v>0</v>
      </c>
      <c r="BL147" s="17" t="s">
        <v>560</v>
      </c>
      <c r="BM147" s="228" t="s">
        <v>1674</v>
      </c>
    </row>
    <row r="148" s="14" customFormat="1">
      <c r="A148" s="14"/>
      <c r="B148" s="246"/>
      <c r="C148" s="247"/>
      <c r="D148" s="237" t="s">
        <v>220</v>
      </c>
      <c r="E148" s="248" t="s">
        <v>1</v>
      </c>
      <c r="F148" s="249" t="s">
        <v>1430</v>
      </c>
      <c r="G148" s="247"/>
      <c r="H148" s="250">
        <v>1.5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4"/>
      <c r="U148" s="255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220</v>
      </c>
      <c r="AU148" s="256" t="s">
        <v>88</v>
      </c>
      <c r="AV148" s="14" t="s">
        <v>88</v>
      </c>
      <c r="AW148" s="14" t="s">
        <v>34</v>
      </c>
      <c r="AX148" s="14" t="s">
        <v>86</v>
      </c>
      <c r="AY148" s="256" t="s">
        <v>150</v>
      </c>
    </row>
    <row r="149" s="2" customFormat="1" ht="33" customHeight="1">
      <c r="A149" s="38"/>
      <c r="B149" s="39"/>
      <c r="C149" s="217" t="s">
        <v>7</v>
      </c>
      <c r="D149" s="217" t="s">
        <v>153</v>
      </c>
      <c r="E149" s="218" t="s">
        <v>1446</v>
      </c>
      <c r="F149" s="219" t="s">
        <v>1447</v>
      </c>
      <c r="G149" s="220" t="s">
        <v>253</v>
      </c>
      <c r="H149" s="221">
        <v>2</v>
      </c>
      <c r="I149" s="222"/>
      <c r="J149" s="223">
        <f>ROUND(I149*H149,2)</f>
        <v>0</v>
      </c>
      <c r="K149" s="219" t="s">
        <v>157</v>
      </c>
      <c r="L149" s="44"/>
      <c r="M149" s="224" t="s">
        <v>1</v>
      </c>
      <c r="N149" s="225" t="s">
        <v>43</v>
      </c>
      <c r="O149" s="91"/>
      <c r="P149" s="226">
        <f>O149*H149</f>
        <v>0</v>
      </c>
      <c r="Q149" s="226">
        <v>0</v>
      </c>
      <c r="R149" s="226">
        <f>Q149*H149</f>
        <v>0</v>
      </c>
      <c r="S149" s="226">
        <v>0.25</v>
      </c>
      <c r="T149" s="226">
        <f>S149*H149</f>
        <v>0.5</v>
      </c>
      <c r="U149" s="22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8" t="s">
        <v>560</v>
      </c>
      <c r="AT149" s="228" t="s">
        <v>153</v>
      </c>
      <c r="AU149" s="228" t="s">
        <v>88</v>
      </c>
      <c r="AY149" s="17" t="s">
        <v>150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7" t="s">
        <v>86</v>
      </c>
      <c r="BK149" s="229">
        <f>ROUND(I149*H149,2)</f>
        <v>0</v>
      </c>
      <c r="BL149" s="17" t="s">
        <v>560</v>
      </c>
      <c r="BM149" s="228" t="s">
        <v>1675</v>
      </c>
    </row>
    <row r="150" s="2" customFormat="1" ht="24.15" customHeight="1">
      <c r="A150" s="38"/>
      <c r="B150" s="39"/>
      <c r="C150" s="217" t="s">
        <v>335</v>
      </c>
      <c r="D150" s="217" t="s">
        <v>153</v>
      </c>
      <c r="E150" s="218" t="s">
        <v>1548</v>
      </c>
      <c r="F150" s="219" t="s">
        <v>1549</v>
      </c>
      <c r="G150" s="220" t="s">
        <v>253</v>
      </c>
      <c r="H150" s="221">
        <v>7</v>
      </c>
      <c r="I150" s="222"/>
      <c r="J150" s="223">
        <f>ROUND(I150*H150,2)</f>
        <v>0</v>
      </c>
      <c r="K150" s="219" t="s">
        <v>157</v>
      </c>
      <c r="L150" s="44"/>
      <c r="M150" s="224" t="s">
        <v>1</v>
      </c>
      <c r="N150" s="225" t="s">
        <v>43</v>
      </c>
      <c r="O150" s="91"/>
      <c r="P150" s="226">
        <f>O150*H150</f>
        <v>0</v>
      </c>
      <c r="Q150" s="226">
        <v>0.00012</v>
      </c>
      <c r="R150" s="226">
        <f>Q150*H150</f>
        <v>0.00084000000000000003</v>
      </c>
      <c r="S150" s="226">
        <v>0</v>
      </c>
      <c r="T150" s="226">
        <f>S150*H150</f>
        <v>0</v>
      </c>
      <c r="U150" s="22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560</v>
      </c>
      <c r="AT150" s="228" t="s">
        <v>153</v>
      </c>
      <c r="AU150" s="228" t="s">
        <v>88</v>
      </c>
      <c r="AY150" s="17" t="s">
        <v>150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86</v>
      </c>
      <c r="BK150" s="229">
        <f>ROUND(I150*H150,2)</f>
        <v>0</v>
      </c>
      <c r="BL150" s="17" t="s">
        <v>560</v>
      </c>
      <c r="BM150" s="228" t="s">
        <v>1676</v>
      </c>
    </row>
    <row r="151" s="14" customFormat="1">
      <c r="A151" s="14"/>
      <c r="B151" s="246"/>
      <c r="C151" s="247"/>
      <c r="D151" s="237" t="s">
        <v>220</v>
      </c>
      <c r="E151" s="248" t="s">
        <v>1</v>
      </c>
      <c r="F151" s="249" t="s">
        <v>1648</v>
      </c>
      <c r="G151" s="247"/>
      <c r="H151" s="250">
        <v>7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4"/>
      <c r="U151" s="255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220</v>
      </c>
      <c r="AU151" s="256" t="s">
        <v>88</v>
      </c>
      <c r="AV151" s="14" t="s">
        <v>88</v>
      </c>
      <c r="AW151" s="14" t="s">
        <v>34</v>
      </c>
      <c r="AX151" s="14" t="s">
        <v>86</v>
      </c>
      <c r="AY151" s="256" t="s">
        <v>150</v>
      </c>
    </row>
    <row r="152" s="2" customFormat="1" ht="24.15" customHeight="1">
      <c r="A152" s="38"/>
      <c r="B152" s="39"/>
      <c r="C152" s="217" t="s">
        <v>339</v>
      </c>
      <c r="D152" s="217" t="s">
        <v>153</v>
      </c>
      <c r="E152" s="218" t="s">
        <v>1208</v>
      </c>
      <c r="F152" s="219" t="s">
        <v>1209</v>
      </c>
      <c r="G152" s="220" t="s">
        <v>388</v>
      </c>
      <c r="H152" s="221">
        <v>1.3440000000000001</v>
      </c>
      <c r="I152" s="222"/>
      <c r="J152" s="223">
        <f>ROUND(I152*H152,2)</f>
        <v>0</v>
      </c>
      <c r="K152" s="219" t="s">
        <v>157</v>
      </c>
      <c r="L152" s="44"/>
      <c r="M152" s="224" t="s">
        <v>1</v>
      </c>
      <c r="N152" s="225" t="s">
        <v>43</v>
      </c>
      <c r="O152" s="91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6">
        <f>S152*H152</f>
        <v>0</v>
      </c>
      <c r="U152" s="22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167</v>
      </c>
      <c r="AT152" s="228" t="s">
        <v>153</v>
      </c>
      <c r="AU152" s="228" t="s">
        <v>88</v>
      </c>
      <c r="AY152" s="17" t="s">
        <v>150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86</v>
      </c>
      <c r="BK152" s="229">
        <f>ROUND(I152*H152,2)</f>
        <v>0</v>
      </c>
      <c r="BL152" s="17" t="s">
        <v>167</v>
      </c>
      <c r="BM152" s="228" t="s">
        <v>1677</v>
      </c>
    </row>
    <row r="153" s="2" customFormat="1" ht="24.15" customHeight="1">
      <c r="A153" s="38"/>
      <c r="B153" s="39"/>
      <c r="C153" s="217" t="s">
        <v>344</v>
      </c>
      <c r="D153" s="217" t="s">
        <v>153</v>
      </c>
      <c r="E153" s="218" t="s">
        <v>1454</v>
      </c>
      <c r="F153" s="219" t="s">
        <v>1455</v>
      </c>
      <c r="G153" s="220" t="s">
        <v>388</v>
      </c>
      <c r="H153" s="221">
        <v>1.3440000000000001</v>
      </c>
      <c r="I153" s="222"/>
      <c r="J153" s="223">
        <f>ROUND(I153*H153,2)</f>
        <v>0</v>
      </c>
      <c r="K153" s="219" t="s">
        <v>157</v>
      </c>
      <c r="L153" s="44"/>
      <c r="M153" s="224" t="s">
        <v>1</v>
      </c>
      <c r="N153" s="225" t="s">
        <v>43</v>
      </c>
      <c r="O153" s="91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6">
        <f>S153*H153</f>
        <v>0</v>
      </c>
      <c r="U153" s="22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560</v>
      </c>
      <c r="AT153" s="228" t="s">
        <v>153</v>
      </c>
      <c r="AU153" s="228" t="s">
        <v>88</v>
      </c>
      <c r="AY153" s="17" t="s">
        <v>150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86</v>
      </c>
      <c r="BK153" s="229">
        <f>ROUND(I153*H153,2)</f>
        <v>0</v>
      </c>
      <c r="BL153" s="17" t="s">
        <v>560</v>
      </c>
      <c r="BM153" s="228" t="s">
        <v>1678</v>
      </c>
    </row>
    <row r="154" s="2" customFormat="1" ht="24.15" customHeight="1">
      <c r="A154" s="38"/>
      <c r="B154" s="39"/>
      <c r="C154" s="217" t="s">
        <v>349</v>
      </c>
      <c r="D154" s="217" t="s">
        <v>153</v>
      </c>
      <c r="E154" s="218" t="s">
        <v>1457</v>
      </c>
      <c r="F154" s="219" t="s">
        <v>1458</v>
      </c>
      <c r="G154" s="220" t="s">
        <v>388</v>
      </c>
      <c r="H154" s="221">
        <v>38.975999999999999</v>
      </c>
      <c r="I154" s="222"/>
      <c r="J154" s="223">
        <f>ROUND(I154*H154,2)</f>
        <v>0</v>
      </c>
      <c r="K154" s="219" t="s">
        <v>157</v>
      </c>
      <c r="L154" s="44"/>
      <c r="M154" s="224" t="s">
        <v>1</v>
      </c>
      <c r="N154" s="225" t="s">
        <v>43</v>
      </c>
      <c r="O154" s="91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6">
        <f>S154*H154</f>
        <v>0</v>
      </c>
      <c r="U154" s="22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560</v>
      </c>
      <c r="AT154" s="228" t="s">
        <v>153</v>
      </c>
      <c r="AU154" s="228" t="s">
        <v>88</v>
      </c>
      <c r="AY154" s="17" t="s">
        <v>150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86</v>
      </c>
      <c r="BK154" s="229">
        <f>ROUND(I154*H154,2)</f>
        <v>0</v>
      </c>
      <c r="BL154" s="17" t="s">
        <v>560</v>
      </c>
      <c r="BM154" s="228" t="s">
        <v>1679</v>
      </c>
    </row>
    <row r="155" s="2" customFormat="1" ht="37.8" customHeight="1">
      <c r="A155" s="38"/>
      <c r="B155" s="39"/>
      <c r="C155" s="217" t="s">
        <v>354</v>
      </c>
      <c r="D155" s="217" t="s">
        <v>153</v>
      </c>
      <c r="E155" s="218" t="s">
        <v>1460</v>
      </c>
      <c r="F155" s="219" t="s">
        <v>1461</v>
      </c>
      <c r="G155" s="220" t="s">
        <v>388</v>
      </c>
      <c r="H155" s="221">
        <v>1.3440000000000001</v>
      </c>
      <c r="I155" s="222"/>
      <c r="J155" s="223">
        <f>ROUND(I155*H155,2)</f>
        <v>0</v>
      </c>
      <c r="K155" s="219" t="s">
        <v>157</v>
      </c>
      <c r="L155" s="44"/>
      <c r="M155" s="224" t="s">
        <v>1</v>
      </c>
      <c r="N155" s="225" t="s">
        <v>43</v>
      </c>
      <c r="O155" s="91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6">
        <f>S155*H155</f>
        <v>0</v>
      </c>
      <c r="U155" s="22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8" t="s">
        <v>560</v>
      </c>
      <c r="AT155" s="228" t="s">
        <v>153</v>
      </c>
      <c r="AU155" s="228" t="s">
        <v>88</v>
      </c>
      <c r="AY155" s="17" t="s">
        <v>150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7" t="s">
        <v>86</v>
      </c>
      <c r="BK155" s="229">
        <f>ROUND(I155*H155,2)</f>
        <v>0</v>
      </c>
      <c r="BL155" s="17" t="s">
        <v>560</v>
      </c>
      <c r="BM155" s="228" t="s">
        <v>1680</v>
      </c>
    </row>
    <row r="156" s="2" customFormat="1" ht="24.15" customHeight="1">
      <c r="A156" s="38"/>
      <c r="B156" s="39"/>
      <c r="C156" s="217" t="s">
        <v>359</v>
      </c>
      <c r="D156" s="217" t="s">
        <v>153</v>
      </c>
      <c r="E156" s="218" t="s">
        <v>1465</v>
      </c>
      <c r="F156" s="219" t="s">
        <v>1466</v>
      </c>
      <c r="G156" s="220" t="s">
        <v>388</v>
      </c>
      <c r="H156" s="221">
        <v>0.47699999999999998</v>
      </c>
      <c r="I156" s="222"/>
      <c r="J156" s="223">
        <f>ROUND(I156*H156,2)</f>
        <v>0</v>
      </c>
      <c r="K156" s="219" t="s">
        <v>157</v>
      </c>
      <c r="L156" s="44"/>
      <c r="M156" s="230" t="s">
        <v>1</v>
      </c>
      <c r="N156" s="231" t="s">
        <v>43</v>
      </c>
      <c r="O156" s="232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3">
        <f>S156*H156</f>
        <v>0</v>
      </c>
      <c r="U156" s="234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560</v>
      </c>
      <c r="AT156" s="228" t="s">
        <v>153</v>
      </c>
      <c r="AU156" s="228" t="s">
        <v>88</v>
      </c>
      <c r="AY156" s="17" t="s">
        <v>150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86</v>
      </c>
      <c r="BK156" s="229">
        <f>ROUND(I156*H156,2)</f>
        <v>0</v>
      </c>
      <c r="BL156" s="17" t="s">
        <v>560</v>
      </c>
      <c r="BM156" s="228" t="s">
        <v>1681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L+1VhElqErla4EzFO1XHLNGUEFSxb0t73pyqTQ4wcfHxyQhF9psi6HMcMH+FidkMOiUPpeCorjNrd72HCTtnBw==" hashValue="YrAGSYi3KwuNzc5AlhATRFp4RrHWs4O1yB/Z9LqF7W2gkgr9JHrJElvzY5KkEXM93SiMQ0cp49Fbx89SzUvgLA==" algorithmName="SHA-512" password="CC35"/>
  <autoFilter ref="C117:K15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ROUND((SUM(BE118:BE151)),  2)</f>
        <v>0</v>
      </c>
      <c r="G33" s="38"/>
      <c r="H33" s="38"/>
      <c r="I33" s="155">
        <v>0.20999999999999999</v>
      </c>
      <c r="J33" s="154">
        <f>ROUND(((SUM(BE118:BE151))*I33),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ROUND((SUM(BF118:BF151)),  2)</f>
        <v>0</v>
      </c>
      <c r="G34" s="38"/>
      <c r="H34" s="38"/>
      <c r="I34" s="155">
        <v>0.14999999999999999</v>
      </c>
      <c r="J34" s="154">
        <f>ROUND(((SUM(BF118:BF151))*I34),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ROUND((SUM(BG118:BG151)),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ROUND((SUM(BH118:BH151)),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ROUND((SUM(BI118:BI151)),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407 - Nabíjení elektromobilů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123</v>
      </c>
      <c r="D94" s="176"/>
      <c r="E94" s="176"/>
      <c r="F94" s="176"/>
      <c r="G94" s="176"/>
      <c r="H94" s="176"/>
      <c r="I94" s="176"/>
      <c r="J94" s="177" t="s">
        <v>124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126</v>
      </c>
    </row>
    <row r="97" s="9" customFormat="1" ht="24.96" customHeight="1">
      <c r="A97" s="9"/>
      <c r="B97" s="179"/>
      <c r="C97" s="180"/>
      <c r="D97" s="181" t="s">
        <v>1230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407 - Nabíjení elektromobilů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135</v>
      </c>
      <c r="D117" s="194" t="s">
        <v>63</v>
      </c>
      <c r="E117" s="194" t="s">
        <v>59</v>
      </c>
      <c r="F117" s="194" t="s">
        <v>60</v>
      </c>
      <c r="G117" s="194" t="s">
        <v>136</v>
      </c>
      <c r="H117" s="194" t="s">
        <v>137</v>
      </c>
      <c r="I117" s="194" t="s">
        <v>138</v>
      </c>
      <c r="J117" s="194" t="s">
        <v>124</v>
      </c>
      <c r="K117" s="195" t="s">
        <v>139</v>
      </c>
      <c r="L117" s="196"/>
      <c r="M117" s="100" t="s">
        <v>1</v>
      </c>
      <c r="N117" s="101" t="s">
        <v>42</v>
      </c>
      <c r="O117" s="101" t="s">
        <v>140</v>
      </c>
      <c r="P117" s="101" t="s">
        <v>141</v>
      </c>
      <c r="Q117" s="101" t="s">
        <v>142</v>
      </c>
      <c r="R117" s="101" t="s">
        <v>143</v>
      </c>
      <c r="S117" s="101" t="s">
        <v>144</v>
      </c>
      <c r="T117" s="101" t="s">
        <v>145</v>
      </c>
      <c r="U117" s="102" t="s">
        <v>146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0.36367455000000004</v>
      </c>
      <c r="S118" s="104"/>
      <c r="T118" s="199">
        <f>T119</f>
        <v>0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417</v>
      </c>
      <c r="F119" s="204" t="s">
        <v>1233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0.36367455000000004</v>
      </c>
      <c r="S119" s="209"/>
      <c r="T119" s="210">
        <f>T120</f>
        <v>0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163</v>
      </c>
      <c r="AT119" s="213" t="s">
        <v>77</v>
      </c>
      <c r="AU119" s="213" t="s">
        <v>78</v>
      </c>
      <c r="AY119" s="212" t="s">
        <v>150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1346</v>
      </c>
      <c r="F120" s="215" t="s">
        <v>1347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SUM(P121:P151)</f>
        <v>0</v>
      </c>
      <c r="Q120" s="209"/>
      <c r="R120" s="210">
        <f>SUM(R121:R151)</f>
        <v>0.36367455000000004</v>
      </c>
      <c r="S120" s="209"/>
      <c r="T120" s="210">
        <f>SUM(T121:T151)</f>
        <v>0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163</v>
      </c>
      <c r="AT120" s="213" t="s">
        <v>77</v>
      </c>
      <c r="AU120" s="213" t="s">
        <v>86</v>
      </c>
      <c r="AY120" s="212" t="s">
        <v>150</v>
      </c>
      <c r="BK120" s="214">
        <f>SUM(BK121:BK151)</f>
        <v>0</v>
      </c>
    </row>
    <row r="121" s="2" customFormat="1" ht="37.8" customHeight="1">
      <c r="A121" s="38"/>
      <c r="B121" s="39"/>
      <c r="C121" s="217" t="s">
        <v>86</v>
      </c>
      <c r="D121" s="217" t="s">
        <v>153</v>
      </c>
      <c r="E121" s="218" t="s">
        <v>1292</v>
      </c>
      <c r="F121" s="219" t="s">
        <v>1293</v>
      </c>
      <c r="G121" s="220" t="s">
        <v>253</v>
      </c>
      <c r="H121" s="221">
        <v>165.36000000000001</v>
      </c>
      <c r="I121" s="222"/>
      <c r="J121" s="223">
        <f>ROUND(I121*H121,2)</f>
        <v>0</v>
      </c>
      <c r="K121" s="219" t="s">
        <v>157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167</v>
      </c>
      <c r="AT121" s="228" t="s">
        <v>153</v>
      </c>
      <c r="AU121" s="228" t="s">
        <v>88</v>
      </c>
      <c r="AY121" s="17" t="s">
        <v>150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167</v>
      </c>
      <c r="BM121" s="228" t="s">
        <v>1683</v>
      </c>
    </row>
    <row r="122" s="14" customFormat="1">
      <c r="A122" s="14"/>
      <c r="B122" s="246"/>
      <c r="C122" s="247"/>
      <c r="D122" s="237" t="s">
        <v>220</v>
      </c>
      <c r="E122" s="248" t="s">
        <v>1</v>
      </c>
      <c r="F122" s="249" t="s">
        <v>1684</v>
      </c>
      <c r="G122" s="247"/>
      <c r="H122" s="250">
        <v>165.36000000000001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4"/>
      <c r="U122" s="255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220</v>
      </c>
      <c r="AU122" s="256" t="s">
        <v>88</v>
      </c>
      <c r="AV122" s="14" t="s">
        <v>88</v>
      </c>
      <c r="AW122" s="14" t="s">
        <v>34</v>
      </c>
      <c r="AX122" s="14" t="s">
        <v>86</v>
      </c>
      <c r="AY122" s="256" t="s">
        <v>150</v>
      </c>
    </row>
    <row r="123" s="2" customFormat="1" ht="16.5" customHeight="1">
      <c r="A123" s="38"/>
      <c r="B123" s="39"/>
      <c r="C123" s="268" t="s">
        <v>88</v>
      </c>
      <c r="D123" s="268" t="s">
        <v>417</v>
      </c>
      <c r="E123" s="269" t="s">
        <v>1685</v>
      </c>
      <c r="F123" s="270" t="s">
        <v>1686</v>
      </c>
      <c r="G123" s="271" t="s">
        <v>253</v>
      </c>
      <c r="H123" s="272">
        <v>165.36000000000001</v>
      </c>
      <c r="I123" s="273"/>
      <c r="J123" s="274">
        <f>ROUND(I123*H123,2)</f>
        <v>0</v>
      </c>
      <c r="K123" s="270" t="s">
        <v>1</v>
      </c>
      <c r="L123" s="275"/>
      <c r="M123" s="276" t="s">
        <v>1</v>
      </c>
      <c r="N123" s="277" t="s">
        <v>43</v>
      </c>
      <c r="O123" s="91"/>
      <c r="P123" s="226">
        <f>O123*H123</f>
        <v>0</v>
      </c>
      <c r="Q123" s="226">
        <v>0.00097000000000000005</v>
      </c>
      <c r="R123" s="226">
        <f>Q123*H123</f>
        <v>0.16039920000000002</v>
      </c>
      <c r="S123" s="226">
        <v>0</v>
      </c>
      <c r="T123" s="226">
        <f>S123*H123</f>
        <v>0</v>
      </c>
      <c r="U123" s="22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185</v>
      </c>
      <c r="AT123" s="228" t="s">
        <v>417</v>
      </c>
      <c r="AU123" s="228" t="s">
        <v>88</v>
      </c>
      <c r="AY123" s="17" t="s">
        <v>150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167</v>
      </c>
      <c r="BM123" s="228" t="s">
        <v>1687</v>
      </c>
    </row>
    <row r="124" s="14" customFormat="1">
      <c r="A124" s="14"/>
      <c r="B124" s="246"/>
      <c r="C124" s="247"/>
      <c r="D124" s="237" t="s">
        <v>220</v>
      </c>
      <c r="E124" s="248" t="s">
        <v>1</v>
      </c>
      <c r="F124" s="249" t="s">
        <v>1684</v>
      </c>
      <c r="G124" s="247"/>
      <c r="H124" s="250">
        <v>165.36000000000001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4"/>
      <c r="U124" s="255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220</v>
      </c>
      <c r="AU124" s="256" t="s">
        <v>88</v>
      </c>
      <c r="AV124" s="14" t="s">
        <v>88</v>
      </c>
      <c r="AW124" s="14" t="s">
        <v>34</v>
      </c>
      <c r="AX124" s="14" t="s">
        <v>86</v>
      </c>
      <c r="AY124" s="256" t="s">
        <v>150</v>
      </c>
    </row>
    <row r="125" s="2" customFormat="1" ht="24.15" customHeight="1">
      <c r="A125" s="38"/>
      <c r="B125" s="39"/>
      <c r="C125" s="217" t="s">
        <v>163</v>
      </c>
      <c r="D125" s="217" t="s">
        <v>153</v>
      </c>
      <c r="E125" s="218" t="s">
        <v>1688</v>
      </c>
      <c r="F125" s="219" t="s">
        <v>1689</v>
      </c>
      <c r="G125" s="220" t="s">
        <v>253</v>
      </c>
      <c r="H125" s="221">
        <v>8.1999999999999993</v>
      </c>
      <c r="I125" s="222"/>
      <c r="J125" s="223">
        <f>ROUND(I125*H125,2)</f>
        <v>0</v>
      </c>
      <c r="K125" s="219" t="s">
        <v>157</v>
      </c>
      <c r="L125" s="44"/>
      <c r="M125" s="224" t="s">
        <v>1</v>
      </c>
      <c r="N125" s="225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560</v>
      </c>
      <c r="AT125" s="228" t="s">
        <v>153</v>
      </c>
      <c r="AU125" s="228" t="s">
        <v>88</v>
      </c>
      <c r="AY125" s="17" t="s">
        <v>150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560</v>
      </c>
      <c r="BM125" s="228" t="s">
        <v>1690</v>
      </c>
    </row>
    <row r="126" s="2" customFormat="1" ht="37.8" customHeight="1">
      <c r="A126" s="38"/>
      <c r="B126" s="39"/>
      <c r="C126" s="217" t="s">
        <v>167</v>
      </c>
      <c r="D126" s="217" t="s">
        <v>153</v>
      </c>
      <c r="E126" s="218" t="s">
        <v>1362</v>
      </c>
      <c r="F126" s="219" t="s">
        <v>1363</v>
      </c>
      <c r="G126" s="220" t="s">
        <v>284</v>
      </c>
      <c r="H126" s="221">
        <v>4.9199999999999999</v>
      </c>
      <c r="I126" s="222"/>
      <c r="J126" s="223">
        <f>ROUND(I126*H126,2)</f>
        <v>0</v>
      </c>
      <c r="K126" s="219" t="s">
        <v>157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560</v>
      </c>
      <c r="AT126" s="228" t="s">
        <v>153</v>
      </c>
      <c r="AU126" s="228" t="s">
        <v>88</v>
      </c>
      <c r="AY126" s="17" t="s">
        <v>150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560</v>
      </c>
      <c r="BM126" s="228" t="s">
        <v>1691</v>
      </c>
    </row>
    <row r="127" s="14" customFormat="1">
      <c r="A127" s="14"/>
      <c r="B127" s="246"/>
      <c r="C127" s="247"/>
      <c r="D127" s="237" t="s">
        <v>220</v>
      </c>
      <c r="E127" s="248" t="s">
        <v>1</v>
      </c>
      <c r="F127" s="249" t="s">
        <v>1692</v>
      </c>
      <c r="G127" s="247"/>
      <c r="H127" s="250">
        <v>4.9199999999999999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4"/>
      <c r="U127" s="255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220</v>
      </c>
      <c r="AU127" s="256" t="s">
        <v>88</v>
      </c>
      <c r="AV127" s="14" t="s">
        <v>88</v>
      </c>
      <c r="AW127" s="14" t="s">
        <v>34</v>
      </c>
      <c r="AX127" s="14" t="s">
        <v>86</v>
      </c>
      <c r="AY127" s="256" t="s">
        <v>150</v>
      </c>
    </row>
    <row r="128" s="2" customFormat="1" ht="37.8" customHeight="1">
      <c r="A128" s="38"/>
      <c r="B128" s="39"/>
      <c r="C128" s="217" t="s">
        <v>149</v>
      </c>
      <c r="D128" s="217" t="s">
        <v>153</v>
      </c>
      <c r="E128" s="218" t="s">
        <v>1365</v>
      </c>
      <c r="F128" s="219" t="s">
        <v>1366</v>
      </c>
      <c r="G128" s="220" t="s">
        <v>284</v>
      </c>
      <c r="H128" s="221">
        <v>142.68000000000001</v>
      </c>
      <c r="I128" s="222"/>
      <c r="J128" s="223">
        <f>ROUND(I128*H128,2)</f>
        <v>0</v>
      </c>
      <c r="K128" s="219" t="s">
        <v>157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560</v>
      </c>
      <c r="AT128" s="228" t="s">
        <v>153</v>
      </c>
      <c r="AU128" s="228" t="s">
        <v>88</v>
      </c>
      <c r="AY128" s="17" t="s">
        <v>150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560</v>
      </c>
      <c r="BM128" s="228" t="s">
        <v>1693</v>
      </c>
    </row>
    <row r="129" s="2" customFormat="1" ht="24.15" customHeight="1">
      <c r="A129" s="38"/>
      <c r="B129" s="39"/>
      <c r="C129" s="217" t="s">
        <v>174</v>
      </c>
      <c r="D129" s="217" t="s">
        <v>153</v>
      </c>
      <c r="E129" s="218" t="s">
        <v>1368</v>
      </c>
      <c r="F129" s="219" t="s">
        <v>1369</v>
      </c>
      <c r="G129" s="220" t="s">
        <v>388</v>
      </c>
      <c r="H129" s="221">
        <v>9.8399999999999999</v>
      </c>
      <c r="I129" s="222"/>
      <c r="J129" s="223">
        <f>ROUND(I129*H129,2)</f>
        <v>0</v>
      </c>
      <c r="K129" s="219" t="s">
        <v>157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560</v>
      </c>
      <c r="AT129" s="228" t="s">
        <v>153</v>
      </c>
      <c r="AU129" s="228" t="s">
        <v>88</v>
      </c>
      <c r="AY129" s="17" t="s">
        <v>150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560</v>
      </c>
      <c r="BM129" s="228" t="s">
        <v>1694</v>
      </c>
    </row>
    <row r="130" s="2" customFormat="1" ht="24.15" customHeight="1">
      <c r="A130" s="38"/>
      <c r="B130" s="39"/>
      <c r="C130" s="217" t="s">
        <v>180</v>
      </c>
      <c r="D130" s="217" t="s">
        <v>153</v>
      </c>
      <c r="E130" s="218" t="s">
        <v>1371</v>
      </c>
      <c r="F130" s="219" t="s">
        <v>1372</v>
      </c>
      <c r="G130" s="220" t="s">
        <v>284</v>
      </c>
      <c r="H130" s="221">
        <v>4.9199999999999999</v>
      </c>
      <c r="I130" s="222"/>
      <c r="J130" s="223">
        <f>ROUND(I130*H130,2)</f>
        <v>0</v>
      </c>
      <c r="K130" s="219" t="s">
        <v>157</v>
      </c>
      <c r="L130" s="44"/>
      <c r="M130" s="224" t="s">
        <v>1</v>
      </c>
      <c r="N130" s="225" t="s">
        <v>43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6">
        <f>S130*H130</f>
        <v>0</v>
      </c>
      <c r="U130" s="22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560</v>
      </c>
      <c r="AT130" s="228" t="s">
        <v>153</v>
      </c>
      <c r="AU130" s="228" t="s">
        <v>88</v>
      </c>
      <c r="AY130" s="17" t="s">
        <v>150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86</v>
      </c>
      <c r="BK130" s="229">
        <f>ROUND(I130*H130,2)</f>
        <v>0</v>
      </c>
      <c r="BL130" s="17" t="s">
        <v>560</v>
      </c>
      <c r="BM130" s="228" t="s">
        <v>1695</v>
      </c>
    </row>
    <row r="131" s="2" customFormat="1" ht="24.15" customHeight="1">
      <c r="A131" s="38"/>
      <c r="B131" s="39"/>
      <c r="C131" s="217" t="s">
        <v>185</v>
      </c>
      <c r="D131" s="217" t="s">
        <v>153</v>
      </c>
      <c r="E131" s="218" t="s">
        <v>1381</v>
      </c>
      <c r="F131" s="219" t="s">
        <v>1382</v>
      </c>
      <c r="G131" s="220" t="s">
        <v>253</v>
      </c>
      <c r="H131" s="221">
        <v>25</v>
      </c>
      <c r="I131" s="222"/>
      <c r="J131" s="223">
        <f>ROUND(I131*H131,2)</f>
        <v>0</v>
      </c>
      <c r="K131" s="219" t="s">
        <v>157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560</v>
      </c>
      <c r="AT131" s="228" t="s">
        <v>153</v>
      </c>
      <c r="AU131" s="228" t="s">
        <v>88</v>
      </c>
      <c r="AY131" s="17" t="s">
        <v>150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560</v>
      </c>
      <c r="BM131" s="228" t="s">
        <v>1696</v>
      </c>
    </row>
    <row r="132" s="2" customFormat="1" ht="24.15" customHeight="1">
      <c r="A132" s="38"/>
      <c r="B132" s="39"/>
      <c r="C132" s="217" t="s">
        <v>190</v>
      </c>
      <c r="D132" s="217" t="s">
        <v>153</v>
      </c>
      <c r="E132" s="218" t="s">
        <v>1697</v>
      </c>
      <c r="F132" s="219" t="s">
        <v>1698</v>
      </c>
      <c r="G132" s="220" t="s">
        <v>253</v>
      </c>
      <c r="H132" s="221">
        <v>47</v>
      </c>
      <c r="I132" s="222"/>
      <c r="J132" s="223">
        <f>ROUND(I132*H132,2)</f>
        <v>0</v>
      </c>
      <c r="K132" s="219" t="s">
        <v>157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6">
        <f>S132*H132</f>
        <v>0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560</v>
      </c>
      <c r="AT132" s="228" t="s">
        <v>153</v>
      </c>
      <c r="AU132" s="228" t="s">
        <v>88</v>
      </c>
      <c r="AY132" s="17" t="s">
        <v>150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560</v>
      </c>
      <c r="BM132" s="228" t="s">
        <v>1699</v>
      </c>
    </row>
    <row r="133" s="2" customFormat="1" ht="24.15" customHeight="1">
      <c r="A133" s="38"/>
      <c r="B133" s="39"/>
      <c r="C133" s="217" t="s">
        <v>195</v>
      </c>
      <c r="D133" s="217" t="s">
        <v>153</v>
      </c>
      <c r="E133" s="218" t="s">
        <v>1700</v>
      </c>
      <c r="F133" s="219" t="s">
        <v>1701</v>
      </c>
      <c r="G133" s="220" t="s">
        <v>253</v>
      </c>
      <c r="H133" s="221">
        <v>47</v>
      </c>
      <c r="I133" s="222"/>
      <c r="J133" s="223">
        <f>ROUND(I133*H133,2)</f>
        <v>0</v>
      </c>
      <c r="K133" s="219" t="s">
        <v>157</v>
      </c>
      <c r="L133" s="44"/>
      <c r="M133" s="224" t="s">
        <v>1</v>
      </c>
      <c r="N133" s="225" t="s">
        <v>43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560</v>
      </c>
      <c r="AT133" s="228" t="s">
        <v>153</v>
      </c>
      <c r="AU133" s="228" t="s">
        <v>88</v>
      </c>
      <c r="AY133" s="17" t="s">
        <v>150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86</v>
      </c>
      <c r="BK133" s="229">
        <f>ROUND(I133*H133,2)</f>
        <v>0</v>
      </c>
      <c r="BL133" s="17" t="s">
        <v>560</v>
      </c>
      <c r="BM133" s="228" t="s">
        <v>1702</v>
      </c>
    </row>
    <row r="134" s="2" customFormat="1" ht="24.15" customHeight="1">
      <c r="A134" s="38"/>
      <c r="B134" s="39"/>
      <c r="C134" s="217" t="s">
        <v>200</v>
      </c>
      <c r="D134" s="217" t="s">
        <v>153</v>
      </c>
      <c r="E134" s="218" t="s">
        <v>1495</v>
      </c>
      <c r="F134" s="219" t="s">
        <v>1496</v>
      </c>
      <c r="G134" s="220" t="s">
        <v>253</v>
      </c>
      <c r="H134" s="221">
        <v>46.359999999999999</v>
      </c>
      <c r="I134" s="222"/>
      <c r="J134" s="223">
        <f>ROUND(I134*H134,2)</f>
        <v>0</v>
      </c>
      <c r="K134" s="219" t="s">
        <v>157</v>
      </c>
      <c r="L134" s="44"/>
      <c r="M134" s="224" t="s">
        <v>1</v>
      </c>
      <c r="N134" s="225" t="s">
        <v>43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6">
        <f>S134*H134</f>
        <v>0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560</v>
      </c>
      <c r="AT134" s="228" t="s">
        <v>153</v>
      </c>
      <c r="AU134" s="228" t="s">
        <v>88</v>
      </c>
      <c r="AY134" s="17" t="s">
        <v>150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560</v>
      </c>
      <c r="BM134" s="228" t="s">
        <v>1703</v>
      </c>
    </row>
    <row r="135" s="14" customFormat="1">
      <c r="A135" s="14"/>
      <c r="B135" s="246"/>
      <c r="C135" s="247"/>
      <c r="D135" s="237" t="s">
        <v>220</v>
      </c>
      <c r="E135" s="248" t="s">
        <v>1</v>
      </c>
      <c r="F135" s="249" t="s">
        <v>1704</v>
      </c>
      <c r="G135" s="247"/>
      <c r="H135" s="250">
        <v>46.359999999999999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4"/>
      <c r="U135" s="255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220</v>
      </c>
      <c r="AU135" s="256" t="s">
        <v>88</v>
      </c>
      <c r="AV135" s="14" t="s">
        <v>88</v>
      </c>
      <c r="AW135" s="14" t="s">
        <v>34</v>
      </c>
      <c r="AX135" s="14" t="s">
        <v>86</v>
      </c>
      <c r="AY135" s="256" t="s">
        <v>150</v>
      </c>
    </row>
    <row r="136" s="2" customFormat="1" ht="24.15" customHeight="1">
      <c r="A136" s="38"/>
      <c r="B136" s="39"/>
      <c r="C136" s="217" t="s">
        <v>268</v>
      </c>
      <c r="D136" s="217" t="s">
        <v>153</v>
      </c>
      <c r="E136" s="218" t="s">
        <v>1384</v>
      </c>
      <c r="F136" s="219" t="s">
        <v>1385</v>
      </c>
      <c r="G136" s="220" t="s">
        <v>284</v>
      </c>
      <c r="H136" s="221">
        <v>41.590000000000003</v>
      </c>
      <c r="I136" s="222"/>
      <c r="J136" s="223">
        <f>ROUND(I136*H136,2)</f>
        <v>0</v>
      </c>
      <c r="K136" s="219" t="s">
        <v>1</v>
      </c>
      <c r="L136" s="44"/>
      <c r="M136" s="224" t="s">
        <v>1</v>
      </c>
      <c r="N136" s="225" t="s">
        <v>43</v>
      </c>
      <c r="O136" s="91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6">
        <f>S136*H136</f>
        <v>0</v>
      </c>
      <c r="U136" s="22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167</v>
      </c>
      <c r="AT136" s="228" t="s">
        <v>153</v>
      </c>
      <c r="AU136" s="228" t="s">
        <v>88</v>
      </c>
      <c r="AY136" s="17" t="s">
        <v>150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86</v>
      </c>
      <c r="BK136" s="229">
        <f>ROUND(I136*H136,2)</f>
        <v>0</v>
      </c>
      <c r="BL136" s="17" t="s">
        <v>167</v>
      </c>
      <c r="BM136" s="228" t="s">
        <v>1705</v>
      </c>
    </row>
    <row r="137" s="14" customFormat="1">
      <c r="A137" s="14"/>
      <c r="B137" s="246"/>
      <c r="C137" s="247"/>
      <c r="D137" s="237" t="s">
        <v>220</v>
      </c>
      <c r="E137" s="248" t="s">
        <v>1</v>
      </c>
      <c r="F137" s="249" t="s">
        <v>1706</v>
      </c>
      <c r="G137" s="247"/>
      <c r="H137" s="250">
        <v>41.590000000000003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4"/>
      <c r="U137" s="255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220</v>
      </c>
      <c r="AU137" s="256" t="s">
        <v>88</v>
      </c>
      <c r="AV137" s="14" t="s">
        <v>88</v>
      </c>
      <c r="AW137" s="14" t="s">
        <v>34</v>
      </c>
      <c r="AX137" s="14" t="s">
        <v>86</v>
      </c>
      <c r="AY137" s="256" t="s">
        <v>150</v>
      </c>
    </row>
    <row r="138" s="2" customFormat="1" ht="16.5" customHeight="1">
      <c r="A138" s="38"/>
      <c r="B138" s="39"/>
      <c r="C138" s="268" t="s">
        <v>273</v>
      </c>
      <c r="D138" s="268" t="s">
        <v>417</v>
      </c>
      <c r="E138" s="269" t="s">
        <v>499</v>
      </c>
      <c r="F138" s="270" t="s">
        <v>500</v>
      </c>
      <c r="G138" s="271" t="s">
        <v>388</v>
      </c>
      <c r="H138" s="272">
        <v>83.180000000000007</v>
      </c>
      <c r="I138" s="273"/>
      <c r="J138" s="274">
        <f>ROUND(I138*H138,2)</f>
        <v>0</v>
      </c>
      <c r="K138" s="270" t="s">
        <v>157</v>
      </c>
      <c r="L138" s="275"/>
      <c r="M138" s="276" t="s">
        <v>1</v>
      </c>
      <c r="N138" s="277" t="s">
        <v>43</v>
      </c>
      <c r="O138" s="91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6">
        <f>S138*H138</f>
        <v>0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185</v>
      </c>
      <c r="AT138" s="228" t="s">
        <v>417</v>
      </c>
      <c r="AU138" s="228" t="s">
        <v>88</v>
      </c>
      <c r="AY138" s="17" t="s">
        <v>150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167</v>
      </c>
      <c r="BM138" s="228" t="s">
        <v>1707</v>
      </c>
    </row>
    <row r="139" s="2" customFormat="1" ht="21.75" customHeight="1">
      <c r="A139" s="38"/>
      <c r="B139" s="39"/>
      <c r="C139" s="217" t="s">
        <v>281</v>
      </c>
      <c r="D139" s="217" t="s">
        <v>153</v>
      </c>
      <c r="E139" s="218" t="s">
        <v>1503</v>
      </c>
      <c r="F139" s="219" t="s">
        <v>1504</v>
      </c>
      <c r="G139" s="220" t="s">
        <v>253</v>
      </c>
      <c r="H139" s="221">
        <v>330.72000000000003</v>
      </c>
      <c r="I139" s="222"/>
      <c r="J139" s="223">
        <f>ROUND(I139*H139,2)</f>
        <v>0</v>
      </c>
      <c r="K139" s="219" t="s">
        <v>157</v>
      </c>
      <c r="L139" s="44"/>
      <c r="M139" s="224" t="s">
        <v>1</v>
      </c>
      <c r="N139" s="225" t="s">
        <v>43</v>
      </c>
      <c r="O139" s="91"/>
      <c r="P139" s="226">
        <f>O139*H139</f>
        <v>0</v>
      </c>
      <c r="Q139" s="226">
        <v>0.00012</v>
      </c>
      <c r="R139" s="226">
        <f>Q139*H139</f>
        <v>0.039686400000000004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560</v>
      </c>
      <c r="AT139" s="228" t="s">
        <v>153</v>
      </c>
      <c r="AU139" s="228" t="s">
        <v>88</v>
      </c>
      <c r="AY139" s="17" t="s">
        <v>150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560</v>
      </c>
      <c r="BM139" s="228" t="s">
        <v>1708</v>
      </c>
    </row>
    <row r="140" s="14" customFormat="1">
      <c r="A140" s="14"/>
      <c r="B140" s="246"/>
      <c r="C140" s="247"/>
      <c r="D140" s="237" t="s">
        <v>220</v>
      </c>
      <c r="E140" s="248" t="s">
        <v>1</v>
      </c>
      <c r="F140" s="249" t="s">
        <v>1709</v>
      </c>
      <c r="G140" s="247"/>
      <c r="H140" s="250">
        <v>330.72000000000003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4"/>
      <c r="U140" s="255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220</v>
      </c>
      <c r="AU140" s="256" t="s">
        <v>88</v>
      </c>
      <c r="AV140" s="14" t="s">
        <v>88</v>
      </c>
      <c r="AW140" s="14" t="s">
        <v>34</v>
      </c>
      <c r="AX140" s="14" t="s">
        <v>86</v>
      </c>
      <c r="AY140" s="256" t="s">
        <v>150</v>
      </c>
    </row>
    <row r="141" s="2" customFormat="1" ht="24.15" customHeight="1">
      <c r="A141" s="38"/>
      <c r="B141" s="39"/>
      <c r="C141" s="217" t="s">
        <v>8</v>
      </c>
      <c r="D141" s="217" t="s">
        <v>153</v>
      </c>
      <c r="E141" s="218" t="s">
        <v>1392</v>
      </c>
      <c r="F141" s="219" t="s">
        <v>1393</v>
      </c>
      <c r="G141" s="220" t="s">
        <v>253</v>
      </c>
      <c r="H141" s="221">
        <v>445.13999999999999</v>
      </c>
      <c r="I141" s="222"/>
      <c r="J141" s="223">
        <f>ROUND(I141*H141,2)</f>
        <v>0</v>
      </c>
      <c r="K141" s="219" t="s">
        <v>157</v>
      </c>
      <c r="L141" s="44"/>
      <c r="M141" s="224" t="s">
        <v>1</v>
      </c>
      <c r="N141" s="225" t="s">
        <v>43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6">
        <f>S141*H141</f>
        <v>0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560</v>
      </c>
      <c r="AT141" s="228" t="s">
        <v>153</v>
      </c>
      <c r="AU141" s="228" t="s">
        <v>88</v>
      </c>
      <c r="AY141" s="17" t="s">
        <v>150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560</v>
      </c>
      <c r="BM141" s="228" t="s">
        <v>1710</v>
      </c>
    </row>
    <row r="142" s="14" customFormat="1">
      <c r="A142" s="14"/>
      <c r="B142" s="246"/>
      <c r="C142" s="247"/>
      <c r="D142" s="237" t="s">
        <v>220</v>
      </c>
      <c r="E142" s="248" t="s">
        <v>1</v>
      </c>
      <c r="F142" s="249" t="s">
        <v>1711</v>
      </c>
      <c r="G142" s="247"/>
      <c r="H142" s="250">
        <v>445.13999999999999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4"/>
      <c r="U142" s="255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220</v>
      </c>
      <c r="AU142" s="256" t="s">
        <v>88</v>
      </c>
      <c r="AV142" s="14" t="s">
        <v>88</v>
      </c>
      <c r="AW142" s="14" t="s">
        <v>34</v>
      </c>
      <c r="AX142" s="14" t="s">
        <v>86</v>
      </c>
      <c r="AY142" s="256" t="s">
        <v>150</v>
      </c>
    </row>
    <row r="143" s="2" customFormat="1" ht="37.8" customHeight="1">
      <c r="A143" s="38"/>
      <c r="B143" s="39"/>
      <c r="C143" s="268" t="s">
        <v>296</v>
      </c>
      <c r="D143" s="268" t="s">
        <v>417</v>
      </c>
      <c r="E143" s="269" t="s">
        <v>1400</v>
      </c>
      <c r="F143" s="270" t="s">
        <v>1401</v>
      </c>
      <c r="G143" s="271" t="s">
        <v>253</v>
      </c>
      <c r="H143" s="272">
        <v>467.39699999999999</v>
      </c>
      <c r="I143" s="273"/>
      <c r="J143" s="274">
        <f>ROUND(I143*H143,2)</f>
        <v>0</v>
      </c>
      <c r="K143" s="270" t="s">
        <v>157</v>
      </c>
      <c r="L143" s="275"/>
      <c r="M143" s="276" t="s">
        <v>1</v>
      </c>
      <c r="N143" s="277" t="s">
        <v>43</v>
      </c>
      <c r="O143" s="91"/>
      <c r="P143" s="226">
        <f>O143*H143</f>
        <v>0</v>
      </c>
      <c r="Q143" s="226">
        <v>0.00035</v>
      </c>
      <c r="R143" s="226">
        <f>Q143*H143</f>
        <v>0.16358894999999998</v>
      </c>
      <c r="S143" s="226">
        <v>0</v>
      </c>
      <c r="T143" s="226">
        <f>S143*H143</f>
        <v>0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865</v>
      </c>
      <c r="AT143" s="228" t="s">
        <v>417</v>
      </c>
      <c r="AU143" s="228" t="s">
        <v>88</v>
      </c>
      <c r="AY143" s="17" t="s">
        <v>150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86</v>
      </c>
      <c r="BK143" s="229">
        <f>ROUND(I143*H143,2)</f>
        <v>0</v>
      </c>
      <c r="BL143" s="17" t="s">
        <v>865</v>
      </c>
      <c r="BM143" s="228" t="s">
        <v>1712</v>
      </c>
    </row>
    <row r="144" s="14" customFormat="1">
      <c r="A144" s="14"/>
      <c r="B144" s="246"/>
      <c r="C144" s="247"/>
      <c r="D144" s="237" t="s">
        <v>220</v>
      </c>
      <c r="E144" s="247"/>
      <c r="F144" s="249" t="s">
        <v>1713</v>
      </c>
      <c r="G144" s="247"/>
      <c r="H144" s="250">
        <v>467.39699999999999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4"/>
      <c r="U144" s="255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220</v>
      </c>
      <c r="AU144" s="256" t="s">
        <v>88</v>
      </c>
      <c r="AV144" s="14" t="s">
        <v>88</v>
      </c>
      <c r="AW144" s="14" t="s">
        <v>4</v>
      </c>
      <c r="AX144" s="14" t="s">
        <v>86</v>
      </c>
      <c r="AY144" s="256" t="s">
        <v>150</v>
      </c>
    </row>
    <row r="145" s="2" customFormat="1" ht="24.15" customHeight="1">
      <c r="A145" s="38"/>
      <c r="B145" s="39"/>
      <c r="C145" s="217" t="s">
        <v>301</v>
      </c>
      <c r="D145" s="217" t="s">
        <v>153</v>
      </c>
      <c r="E145" s="218" t="s">
        <v>1714</v>
      </c>
      <c r="F145" s="219" t="s">
        <v>1715</v>
      </c>
      <c r="G145" s="220" t="s">
        <v>253</v>
      </c>
      <c r="H145" s="221">
        <v>445.13999999999999</v>
      </c>
      <c r="I145" s="222"/>
      <c r="J145" s="223">
        <f>ROUND(I145*H145,2)</f>
        <v>0</v>
      </c>
      <c r="K145" s="219" t="s">
        <v>1</v>
      </c>
      <c r="L145" s="44"/>
      <c r="M145" s="224" t="s">
        <v>1</v>
      </c>
      <c r="N145" s="225" t="s">
        <v>43</v>
      </c>
      <c r="O145" s="91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6">
        <f>S145*H145</f>
        <v>0</v>
      </c>
      <c r="U145" s="22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560</v>
      </c>
      <c r="AT145" s="228" t="s">
        <v>153</v>
      </c>
      <c r="AU145" s="228" t="s">
        <v>88</v>
      </c>
      <c r="AY145" s="17" t="s">
        <v>150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86</v>
      </c>
      <c r="BK145" s="229">
        <f>ROUND(I145*H145,2)</f>
        <v>0</v>
      </c>
      <c r="BL145" s="17" t="s">
        <v>560</v>
      </c>
      <c r="BM145" s="228" t="s">
        <v>1716</v>
      </c>
    </row>
    <row r="146" s="14" customFormat="1">
      <c r="A146" s="14"/>
      <c r="B146" s="246"/>
      <c r="C146" s="247"/>
      <c r="D146" s="237" t="s">
        <v>220</v>
      </c>
      <c r="E146" s="248" t="s">
        <v>1</v>
      </c>
      <c r="F146" s="249" t="s">
        <v>1711</v>
      </c>
      <c r="G146" s="247"/>
      <c r="H146" s="250">
        <v>445.13999999999999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4"/>
      <c r="U146" s="255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220</v>
      </c>
      <c r="AU146" s="256" t="s">
        <v>88</v>
      </c>
      <c r="AV146" s="14" t="s">
        <v>88</v>
      </c>
      <c r="AW146" s="14" t="s">
        <v>34</v>
      </c>
      <c r="AX146" s="14" t="s">
        <v>86</v>
      </c>
      <c r="AY146" s="256" t="s">
        <v>150</v>
      </c>
    </row>
    <row r="147" s="2" customFormat="1" ht="37.8" customHeight="1">
      <c r="A147" s="38"/>
      <c r="B147" s="39"/>
      <c r="C147" s="268" t="s">
        <v>307</v>
      </c>
      <c r="D147" s="268" t="s">
        <v>417</v>
      </c>
      <c r="E147" s="269" t="s">
        <v>1717</v>
      </c>
      <c r="F147" s="270" t="s">
        <v>1718</v>
      </c>
      <c r="G147" s="271" t="s">
        <v>253</v>
      </c>
      <c r="H147" s="272">
        <v>467.39699999999999</v>
      </c>
      <c r="I147" s="273"/>
      <c r="J147" s="274">
        <f>ROUND(I147*H147,2)</f>
        <v>0</v>
      </c>
      <c r="K147" s="270" t="s">
        <v>1</v>
      </c>
      <c r="L147" s="275"/>
      <c r="M147" s="276" t="s">
        <v>1</v>
      </c>
      <c r="N147" s="277" t="s">
        <v>43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6">
        <f>S147*H147</f>
        <v>0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865</v>
      </c>
      <c r="AT147" s="228" t="s">
        <v>417</v>
      </c>
      <c r="AU147" s="228" t="s">
        <v>88</v>
      </c>
      <c r="AY147" s="17" t="s">
        <v>150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86</v>
      </c>
      <c r="BK147" s="229">
        <f>ROUND(I147*H147,2)</f>
        <v>0</v>
      </c>
      <c r="BL147" s="17" t="s">
        <v>865</v>
      </c>
      <c r="BM147" s="228" t="s">
        <v>1719</v>
      </c>
    </row>
    <row r="148" s="14" customFormat="1">
      <c r="A148" s="14"/>
      <c r="B148" s="246"/>
      <c r="C148" s="247"/>
      <c r="D148" s="237" t="s">
        <v>220</v>
      </c>
      <c r="E148" s="247"/>
      <c r="F148" s="249" t="s">
        <v>1713</v>
      </c>
      <c r="G148" s="247"/>
      <c r="H148" s="250">
        <v>467.39699999999999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4"/>
      <c r="U148" s="255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220</v>
      </c>
      <c r="AU148" s="256" t="s">
        <v>88</v>
      </c>
      <c r="AV148" s="14" t="s">
        <v>88</v>
      </c>
      <c r="AW148" s="14" t="s">
        <v>4</v>
      </c>
      <c r="AX148" s="14" t="s">
        <v>86</v>
      </c>
      <c r="AY148" s="256" t="s">
        <v>150</v>
      </c>
    </row>
    <row r="149" s="2" customFormat="1" ht="16.5" customHeight="1">
      <c r="A149" s="38"/>
      <c r="B149" s="39"/>
      <c r="C149" s="217" t="s">
        <v>314</v>
      </c>
      <c r="D149" s="217" t="s">
        <v>153</v>
      </c>
      <c r="E149" s="218" t="s">
        <v>1720</v>
      </c>
      <c r="F149" s="219" t="s">
        <v>1721</v>
      </c>
      <c r="G149" s="220" t="s">
        <v>587</v>
      </c>
      <c r="H149" s="221">
        <v>4</v>
      </c>
      <c r="I149" s="222"/>
      <c r="J149" s="223">
        <f>ROUND(I149*H149,2)</f>
        <v>0</v>
      </c>
      <c r="K149" s="219" t="s">
        <v>1</v>
      </c>
      <c r="L149" s="44"/>
      <c r="M149" s="224" t="s">
        <v>1</v>
      </c>
      <c r="N149" s="225" t="s">
        <v>43</v>
      </c>
      <c r="O149" s="91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6">
        <f>S149*H149</f>
        <v>0</v>
      </c>
      <c r="U149" s="22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8" t="s">
        <v>167</v>
      </c>
      <c r="AT149" s="228" t="s">
        <v>153</v>
      </c>
      <c r="AU149" s="228" t="s">
        <v>88</v>
      </c>
      <c r="AY149" s="17" t="s">
        <v>150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7" t="s">
        <v>86</v>
      </c>
      <c r="BK149" s="229">
        <f>ROUND(I149*H149,2)</f>
        <v>0</v>
      </c>
      <c r="BL149" s="17" t="s">
        <v>167</v>
      </c>
      <c r="BM149" s="228" t="s">
        <v>1722</v>
      </c>
    </row>
    <row r="150" s="2" customFormat="1" ht="16.5" customHeight="1">
      <c r="A150" s="38"/>
      <c r="B150" s="39"/>
      <c r="C150" s="217" t="s">
        <v>320</v>
      </c>
      <c r="D150" s="217" t="s">
        <v>153</v>
      </c>
      <c r="E150" s="218" t="s">
        <v>1723</v>
      </c>
      <c r="F150" s="219" t="s">
        <v>1724</v>
      </c>
      <c r="G150" s="220" t="s">
        <v>587</v>
      </c>
      <c r="H150" s="221">
        <v>4</v>
      </c>
      <c r="I150" s="222"/>
      <c r="J150" s="223">
        <f>ROUND(I150*H150,2)</f>
        <v>0</v>
      </c>
      <c r="K150" s="219" t="s">
        <v>1</v>
      </c>
      <c r="L150" s="44"/>
      <c r="M150" s="224" t="s">
        <v>1</v>
      </c>
      <c r="N150" s="225" t="s">
        <v>43</v>
      </c>
      <c r="O150" s="91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6">
        <f>S150*H150</f>
        <v>0</v>
      </c>
      <c r="U150" s="22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167</v>
      </c>
      <c r="AT150" s="228" t="s">
        <v>153</v>
      </c>
      <c r="AU150" s="228" t="s">
        <v>88</v>
      </c>
      <c r="AY150" s="17" t="s">
        <v>150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86</v>
      </c>
      <c r="BK150" s="229">
        <f>ROUND(I150*H150,2)</f>
        <v>0</v>
      </c>
      <c r="BL150" s="17" t="s">
        <v>167</v>
      </c>
      <c r="BM150" s="228" t="s">
        <v>1725</v>
      </c>
    </row>
    <row r="151" s="2" customFormat="1" ht="24.15" customHeight="1">
      <c r="A151" s="38"/>
      <c r="B151" s="39"/>
      <c r="C151" s="217" t="s">
        <v>7</v>
      </c>
      <c r="D151" s="217" t="s">
        <v>153</v>
      </c>
      <c r="E151" s="218" t="s">
        <v>1465</v>
      </c>
      <c r="F151" s="219" t="s">
        <v>1466</v>
      </c>
      <c r="G151" s="220" t="s">
        <v>388</v>
      </c>
      <c r="H151" s="221">
        <v>0.80300000000000005</v>
      </c>
      <c r="I151" s="222"/>
      <c r="J151" s="223">
        <f>ROUND(I151*H151,2)</f>
        <v>0</v>
      </c>
      <c r="K151" s="219" t="s">
        <v>157</v>
      </c>
      <c r="L151" s="44"/>
      <c r="M151" s="230" t="s">
        <v>1</v>
      </c>
      <c r="N151" s="231" t="s">
        <v>43</v>
      </c>
      <c r="O151" s="232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3">
        <f>S151*H151</f>
        <v>0</v>
      </c>
      <c r="U151" s="234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8" t="s">
        <v>560</v>
      </c>
      <c r="AT151" s="228" t="s">
        <v>153</v>
      </c>
      <c r="AU151" s="228" t="s">
        <v>88</v>
      </c>
      <c r="AY151" s="17" t="s">
        <v>150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86</v>
      </c>
      <c r="BK151" s="229">
        <f>ROUND(I151*H151,2)</f>
        <v>0</v>
      </c>
      <c r="BL151" s="17" t="s">
        <v>560</v>
      </c>
      <c r="BM151" s="228" t="s">
        <v>1726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EnVhZvI/sfGj8OSdk4r6BN+vaYluwcNe5LdkrBnWs94DwSsRpo/DxCQPyEFKFycqHGT60clAwRL+I5Du5OoLtw==" hashValue="UBgoIFrh41xMwxeV/1jetro7OXMbRhDYdj1QIBZszDMWHUSx8uSDPaSJ7x985/GihchO7BfjDSUO6n0yRCrbGg==" algorithmName="SHA-512" password="CC35"/>
  <autoFilter ref="C117:K15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STANICE10\Uzivatel</dc:creator>
  <cp:lastModifiedBy>STANICE10\Uzivatel</cp:lastModifiedBy>
  <dcterms:created xsi:type="dcterms:W3CDTF">2025-06-11T13:37:36Z</dcterms:created>
  <dcterms:modified xsi:type="dcterms:W3CDTF">2025-06-11T13:37:53Z</dcterms:modified>
</cp:coreProperties>
</file>